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.lukina\Desktop\"/>
    </mc:Choice>
  </mc:AlternateContent>
  <bookViews>
    <workbookView xWindow="0" yWindow="0" windowWidth="24075" windowHeight="12435" tabRatio="869"/>
  </bookViews>
  <sheets>
    <sheet name="Сокол" sheetId="1" r:id="rId1"/>
    <sheet name="Химки" sheetId="8" r:id="rId2"/>
    <sheet name="Зеленоград" sheetId="3" r:id="rId3"/>
    <sheet name="Санте" sheetId="4" r:id="rId4"/>
    <sheet name="итого" sheetId="5" r:id="rId5"/>
    <sheet name="Лист1" sheetId="6" r:id="rId6"/>
    <sheet name="Лист2" sheetId="9" r:id="rId7"/>
  </sheets>
  <calcPr calcId="152511"/>
</workbook>
</file>

<file path=xl/calcChain.xml><?xml version="1.0" encoding="utf-8"?>
<calcChain xmlns="http://schemas.openxmlformats.org/spreadsheetml/2006/main">
  <c r="C5" i="8" l="1"/>
  <c r="C17" i="8"/>
  <c r="C111" i="1"/>
  <c r="C62" i="1" l="1"/>
  <c r="C58" i="1"/>
  <c r="C53" i="1"/>
  <c r="C41" i="1"/>
  <c r="C21" i="1"/>
  <c r="C10" i="1"/>
  <c r="C71" i="1" l="1"/>
  <c r="C27" i="1"/>
  <c r="C113" i="1" l="1"/>
  <c r="C55" i="1"/>
  <c r="C73" i="1" l="1"/>
  <c r="C64" i="1" l="1"/>
  <c r="B121" i="1" l="1"/>
  <c r="C12" i="1"/>
  <c r="C82" i="1" l="1"/>
  <c r="C11" i="3" l="1"/>
  <c r="C31" i="8"/>
  <c r="B140" i="1" l="1"/>
  <c r="C24" i="1" l="1"/>
  <c r="B139" i="1" l="1"/>
  <c r="D6" i="4" l="1"/>
  <c r="B135" i="1" l="1"/>
  <c r="B122" i="1" l="1"/>
  <c r="C15" i="1" l="1"/>
  <c r="C23" i="8" l="1"/>
  <c r="B133" i="1" l="1"/>
  <c r="C26" i="8" l="1"/>
  <c r="B43" i="8" s="1"/>
  <c r="C68" i="1" l="1"/>
  <c r="B127" i="1" l="1"/>
  <c r="C21" i="8" l="1"/>
  <c r="B131" i="1" l="1"/>
  <c r="B126" i="1" l="1"/>
  <c r="C13" i="3" l="1"/>
  <c r="B25" i="3" s="1"/>
  <c r="C7" i="3"/>
  <c r="B23" i="3" s="1"/>
  <c r="B42" i="8" l="1"/>
  <c r="C115" i="1" l="1"/>
  <c r="B144" i="1"/>
  <c r="B154" i="1" l="1"/>
  <c r="B148" i="1" l="1"/>
  <c r="C7" i="8" l="1"/>
  <c r="C32" i="8" s="1"/>
  <c r="B40" i="8"/>
  <c r="B41" i="8"/>
  <c r="B44" i="8"/>
  <c r="B39" i="8" l="1"/>
  <c r="B38" i="8"/>
  <c r="B45" i="8" l="1"/>
  <c r="B3" i="5" s="1"/>
  <c r="B24" i="3"/>
  <c r="B153" i="1" l="1"/>
  <c r="C80" i="1" l="1"/>
  <c r="B132" i="1" l="1"/>
  <c r="C66" i="1" l="1"/>
  <c r="C117" i="1" s="1"/>
  <c r="B128" i="1" l="1"/>
  <c r="B138" i="1" l="1"/>
  <c r="B123" i="1" l="1"/>
  <c r="B120" i="1" l="1"/>
  <c r="B141" i="1" l="1"/>
  <c r="B130" i="1"/>
  <c r="C17" i="3"/>
  <c r="B147" i="1"/>
  <c r="B142" i="1"/>
  <c r="B125" i="1"/>
  <c r="B149" i="1"/>
  <c r="B5" i="5"/>
  <c r="B150" i="1"/>
  <c r="B146" i="1"/>
  <c r="B151" i="1"/>
  <c r="B145" i="1"/>
  <c r="B152" i="1"/>
  <c r="B134" i="1"/>
  <c r="C18" i="3" l="1"/>
  <c r="B26" i="3"/>
  <c r="B137" i="1"/>
  <c r="B136" i="1"/>
  <c r="B124" i="1"/>
  <c r="B143" i="1"/>
  <c r="B155" i="1" l="1"/>
  <c r="B2" i="5" s="1"/>
  <c r="B27" i="3"/>
  <c r="B4" i="5" s="1"/>
  <c r="B12" i="5" l="1"/>
</calcChain>
</file>

<file path=xl/sharedStrings.xml><?xml version="1.0" encoding="utf-8"?>
<sst xmlns="http://schemas.openxmlformats.org/spreadsheetml/2006/main" count="612" uniqueCount="196">
  <si>
    <t>офис</t>
  </si>
  <si>
    <t>нужна косметика</t>
  </si>
  <si>
    <t>1 комната</t>
  </si>
  <si>
    <t>рабочее</t>
  </si>
  <si>
    <t>Итого</t>
  </si>
  <si>
    <t>кабинетная планировка</t>
  </si>
  <si>
    <t>5а</t>
  </si>
  <si>
    <t>подвал</t>
  </si>
  <si>
    <t>склад</t>
  </si>
  <si>
    <t>ПСН</t>
  </si>
  <si>
    <t>под ремонт</t>
  </si>
  <si>
    <t>перспектива</t>
  </si>
  <si>
    <t>16 п.3</t>
  </si>
  <si>
    <t>Total</t>
  </si>
  <si>
    <t>15а</t>
  </si>
  <si>
    <t>нужен ремонт</t>
  </si>
  <si>
    <t>г.Зеленоград, Панфиловский проспект, д. 10</t>
  </si>
  <si>
    <t>дом 10</t>
  </si>
  <si>
    <t>1 этаж</t>
  </si>
  <si>
    <t>в холле</t>
  </si>
  <si>
    <t>место под коффейный аппарат</t>
  </si>
  <si>
    <t>4 этаж</t>
  </si>
  <si>
    <t>стр.2</t>
  </si>
  <si>
    <t>холодный склады/гаражи</t>
  </si>
  <si>
    <t>стр.4</t>
  </si>
  <si>
    <t>бокс под склад</t>
  </si>
  <si>
    <t>производственное-офисное</t>
  </si>
  <si>
    <t>Корпус</t>
  </si>
  <si>
    <t>Этаж</t>
  </si>
  <si>
    <t>Площадь,  кв.м.</t>
  </si>
  <si>
    <t>Назначение</t>
  </si>
  <si>
    <t>Планировка</t>
  </si>
  <si>
    <t>Состояние</t>
  </si>
  <si>
    <t xml:space="preserve">Ставка аренды (в руб., с НДС) </t>
  </si>
  <si>
    <t>м. Сокол, Ленинградский пр., д.80</t>
  </si>
  <si>
    <t>24а</t>
  </si>
  <si>
    <t>ОСЗ</t>
  </si>
  <si>
    <t>24 в</t>
  </si>
  <si>
    <t>Химки, ул. Заводская д.2а</t>
  </si>
  <si>
    <t>По корпусам</t>
  </si>
  <si>
    <t>16 п3</t>
  </si>
  <si>
    <t>24 а</t>
  </si>
  <si>
    <t>итого</t>
  </si>
  <si>
    <t>Площадъ</t>
  </si>
  <si>
    <t>30а</t>
  </si>
  <si>
    <t>площадка</t>
  </si>
  <si>
    <t>свободно</t>
  </si>
  <si>
    <t>Сокол</t>
  </si>
  <si>
    <t>Химки</t>
  </si>
  <si>
    <t>Санте</t>
  </si>
  <si>
    <t>Зеленоград</t>
  </si>
  <si>
    <t>комментарии</t>
  </si>
  <si>
    <t>освобождающееся</t>
  </si>
  <si>
    <t>место под банкомат</t>
  </si>
  <si>
    <t>15А</t>
  </si>
  <si>
    <t>12А</t>
  </si>
  <si>
    <t>Комментарии</t>
  </si>
  <si>
    <t>под реконструкцию</t>
  </si>
  <si>
    <t>16 п. 3</t>
  </si>
  <si>
    <t>стр.1 (1679,3)</t>
  </si>
  <si>
    <t>антрес.</t>
  </si>
  <si>
    <t>стр.1 (817,6)</t>
  </si>
  <si>
    <t>8а</t>
  </si>
  <si>
    <t>30А</t>
  </si>
  <si>
    <t>торговая площадь</t>
  </si>
  <si>
    <t>4 кабинета и коридор</t>
  </si>
  <si>
    <t>кабинетная</t>
  </si>
  <si>
    <t>офис, склад</t>
  </si>
  <si>
    <t>Зал</t>
  </si>
  <si>
    <t>офисный особняк с кабинетной планировкой</t>
  </si>
  <si>
    <t>Подвал, 1 - 3</t>
  </si>
  <si>
    <t>технические помещения с низкими потолками</t>
  </si>
  <si>
    <t>смешанная планировка</t>
  </si>
  <si>
    <t>помещения под юр. адрес</t>
  </si>
  <si>
    <t>Фактически свободная</t>
  </si>
  <si>
    <t>Планируемая к освобождению</t>
  </si>
  <si>
    <t>открытая</t>
  </si>
  <si>
    <t>кабинет</t>
  </si>
  <si>
    <t>кабинеты</t>
  </si>
  <si>
    <t>склад/производство</t>
  </si>
  <si>
    <t>офис/производство</t>
  </si>
  <si>
    <t>маленькие комнаты</t>
  </si>
  <si>
    <t>комнаты + часть коридора</t>
  </si>
  <si>
    <t>Из рук в руки</t>
  </si>
  <si>
    <t>Арендатор</t>
  </si>
  <si>
    <t>Авито</t>
  </si>
  <si>
    <t>Циан</t>
  </si>
  <si>
    <t>Реалто</t>
  </si>
  <si>
    <t>Dmir</t>
  </si>
  <si>
    <t>Масштабируемость</t>
  </si>
  <si>
    <t>190 кв.м</t>
  </si>
  <si>
    <t>1495 кв.м, 950 кв.м, 205 кв.м</t>
  </si>
  <si>
    <t>2000 кв.м, 205 кв.м</t>
  </si>
  <si>
    <t>1100 кв.м</t>
  </si>
  <si>
    <t>205 кв.м, 2000 кв.м</t>
  </si>
  <si>
    <t>блоки 30 - 70 кв.м</t>
  </si>
  <si>
    <t>з/у</t>
  </si>
  <si>
    <t>требуется покрытие</t>
  </si>
  <si>
    <t>15 а</t>
  </si>
  <si>
    <t>Кабинетная</t>
  </si>
  <si>
    <t>Кабинет</t>
  </si>
  <si>
    <t>производство</t>
  </si>
  <si>
    <t>Рабочее</t>
  </si>
  <si>
    <t>4а</t>
  </si>
  <si>
    <t>антресоль 1</t>
  </si>
  <si>
    <t>стр. 1</t>
  </si>
  <si>
    <t>стр. 2</t>
  </si>
  <si>
    <t xml:space="preserve"> 407 каб.</t>
  </si>
  <si>
    <t>463 каб.</t>
  </si>
  <si>
    <t>1 эт., под. 3</t>
  </si>
  <si>
    <t>антр. 2 эт., под. 2</t>
  </si>
  <si>
    <t>3</t>
  </si>
  <si>
    <t>склад, производство, квесты</t>
  </si>
  <si>
    <t>требуется кап. ремонт</t>
  </si>
  <si>
    <t>отдельно стоящее здание</t>
  </si>
  <si>
    <t>Этаж целиком. Кабинетная планировка.</t>
  </si>
  <si>
    <t>штаб строительства, временно не сдается</t>
  </si>
  <si>
    <t>бывш. Саундчек</t>
  </si>
  <si>
    <t>г.Москва, ул. Габричевского, д. 5</t>
  </si>
  <si>
    <t>Под ремонт</t>
  </si>
  <si>
    <t>хорошее</t>
  </si>
  <si>
    <t>цоколь</t>
  </si>
  <si>
    <t>2 кабинета</t>
  </si>
  <si>
    <t>комната</t>
  </si>
  <si>
    <t>медицина</t>
  </si>
  <si>
    <t>3 кабинета</t>
  </si>
  <si>
    <t>16 соц. банк</t>
  </si>
  <si>
    <t>кафе, офис, шоу-рум</t>
  </si>
  <si>
    <t>1 кабинет</t>
  </si>
  <si>
    <t>а1</t>
  </si>
  <si>
    <t>Открытая</t>
  </si>
  <si>
    <t>2</t>
  </si>
  <si>
    <t>Производство</t>
  </si>
  <si>
    <t>сдается вместе с зем. участком</t>
  </si>
  <si>
    <t>смешанная</t>
  </si>
  <si>
    <t>1,2,3</t>
  </si>
  <si>
    <t>Свободная</t>
  </si>
  <si>
    <t>Бывш. Онлайн Трейд</t>
  </si>
  <si>
    <t>антресоль 4</t>
  </si>
  <si>
    <t>3 эт., под. 3</t>
  </si>
  <si>
    <t>Зал, несколько помещений</t>
  </si>
  <si>
    <t>1 эт., антресоль 1а</t>
  </si>
  <si>
    <t>ПСН, кафе</t>
  </si>
  <si>
    <t>2 этажа, 2 зала, санузел</t>
  </si>
  <si>
    <t>Зал и 1 комната</t>
  </si>
  <si>
    <t>ПСН, склад, пр-во</t>
  </si>
  <si>
    <t>1й этаж - высокие потолки, Антресоль - кабинеты</t>
  </si>
  <si>
    <t>бывш. ВЕЛЕС</t>
  </si>
  <si>
    <t>псн</t>
  </si>
  <si>
    <t>Два зала и санузел</t>
  </si>
  <si>
    <t>Склад/офис</t>
  </si>
  <si>
    <t>Примечание</t>
  </si>
  <si>
    <t>офисно-производственное</t>
  </si>
  <si>
    <t>Кабинетная, зальная</t>
  </si>
  <si>
    <t>1</t>
  </si>
  <si>
    <t>торговое</t>
  </si>
  <si>
    <t>Склад + кабинет</t>
  </si>
  <si>
    <t>Склад с офисом</t>
  </si>
  <si>
    <t xml:space="preserve">Торговое помещение. </t>
  </si>
  <si>
    <t>Потенциально к освобождению с 10.01.19 Бывш. Ноготок.</t>
  </si>
  <si>
    <t>Склад</t>
  </si>
  <si>
    <t>склад, производство</t>
  </si>
  <si>
    <t>Помещение с высокими потолками</t>
  </si>
  <si>
    <t>3, 4</t>
  </si>
  <si>
    <t>свободна с 15.03.</t>
  </si>
  <si>
    <t>Свободно с 01.05.19. Бывш. Реннесанс Кредит.</t>
  </si>
  <si>
    <t>бывш. Стоматология</t>
  </si>
  <si>
    <t>1,2</t>
  </si>
  <si>
    <t>Кабинетная, отд. Вход</t>
  </si>
  <si>
    <t>бывш. Юный Артист</t>
  </si>
  <si>
    <t>Хостел</t>
  </si>
  <si>
    <t>хостел</t>
  </si>
  <si>
    <t>Вау Косметика</t>
  </si>
  <si>
    <t>Инфинити</t>
  </si>
  <si>
    <t>Свободно с 01.05.19.</t>
  </si>
  <si>
    <t>06 мая 2019</t>
  </si>
  <si>
    <t>офис, ателье</t>
  </si>
  <si>
    <t>Под общепит, шоу рум, магазин.</t>
  </si>
  <si>
    <t>Бывш. Пицца Хат</t>
  </si>
  <si>
    <t>бывш. офис СЭ</t>
  </si>
  <si>
    <t>1 кабинет, низкие потолки</t>
  </si>
  <si>
    <t>Вероятно возьмет талария</t>
  </si>
  <si>
    <t>Претендует Бренд Шоп</t>
  </si>
  <si>
    <t>6 (8)</t>
  </si>
  <si>
    <t>5а (7)</t>
  </si>
  <si>
    <t>5 (6)</t>
  </si>
  <si>
    <t>4а (5)</t>
  </si>
  <si>
    <t>6а (9)</t>
  </si>
  <si>
    <t>7 (10)</t>
  </si>
  <si>
    <t>7а (11)</t>
  </si>
  <si>
    <t>8а (13)</t>
  </si>
  <si>
    <t>Претендует Пыхтина</t>
  </si>
  <si>
    <t>Претендует Опека</t>
  </si>
  <si>
    <t>стр. 20</t>
  </si>
  <si>
    <t>Коузи Хоум</t>
  </si>
  <si>
    <t xml:space="preserve">под переговорами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</si>
</sst>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0.0;[Red]0.0"/>
    <numFmt numFmtId="168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i/>
      <sz val="10"/>
      <name val="Arial Cyr"/>
      <charset val="204"/>
    </font>
    <font>
      <b/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3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b/>
      <sz val="12"/>
      <color theme="3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sz val="12"/>
      <color indexed="10"/>
      <name val="Arial Cyr"/>
      <charset val="204"/>
    </font>
    <font>
      <b/>
      <i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3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</cellStyleXfs>
  <cellXfs count="234">
    <xf numFmtId="0" fontId="0" fillId="0" borderId="0" xfId="0"/>
    <xf numFmtId="0" fontId="1" fillId="2" borderId="1" xfId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6" fontId="1" fillId="0" borderId="2" xfId="2" applyNumberFormat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right" vertical="center" wrapText="1"/>
    </xf>
    <xf numFmtId="166" fontId="1" fillId="0" borderId="2" xfId="2" applyNumberFormat="1" applyFont="1" applyFill="1" applyBorder="1" applyAlignment="1">
      <alignment horizontal="right" vertical="center" wrapText="1"/>
    </xf>
    <xf numFmtId="0" fontId="0" fillId="0" borderId="2" xfId="0" applyBorder="1"/>
    <xf numFmtId="0" fontId="1" fillId="0" borderId="2" xfId="1" applyBorder="1"/>
    <xf numFmtId="0" fontId="1" fillId="0" borderId="2" xfId="1" applyBorder="1" applyAlignment="1">
      <alignment wrapText="1"/>
    </xf>
    <xf numFmtId="0" fontId="0" fillId="0" borderId="2" xfId="0" applyBorder="1" applyAlignment="1">
      <alignment wrapText="1"/>
    </xf>
    <xf numFmtId="0" fontId="2" fillId="2" borderId="2" xfId="1" applyFont="1" applyFill="1" applyBorder="1" applyAlignment="1">
      <alignment horizontal="center" vertical="center" wrapText="1"/>
    </xf>
    <xf numFmtId="165" fontId="0" fillId="0" borderId="2" xfId="0" applyNumberFormat="1" applyBorder="1"/>
    <xf numFmtId="0" fontId="0" fillId="6" borderId="2" xfId="0" applyFill="1" applyBorder="1" applyAlignment="1">
      <alignment wrapText="1"/>
    </xf>
    <xf numFmtId="0" fontId="0" fillId="6" borderId="2" xfId="0" applyFill="1" applyBorder="1"/>
    <xf numFmtId="0" fontId="4" fillId="3" borderId="1" xfId="1" applyFont="1" applyFill="1" applyBorder="1" applyAlignment="1">
      <alignment horizontal="center" vertical="center" wrapText="1"/>
    </xf>
    <xf numFmtId="0" fontId="0" fillId="5" borderId="2" xfId="0" applyFill="1" applyBorder="1"/>
    <xf numFmtId="4" fontId="0" fillId="0" borderId="2" xfId="0" applyNumberFormat="1" applyBorder="1"/>
    <xf numFmtId="0" fontId="0" fillId="2" borderId="2" xfId="0" applyFill="1" applyBorder="1"/>
    <xf numFmtId="4" fontId="0" fillId="5" borderId="2" xfId="0" applyNumberFormat="1" applyFill="1" applyBorder="1"/>
    <xf numFmtId="0" fontId="0" fillId="0" borderId="0" xfId="0" applyBorder="1"/>
    <xf numFmtId="0" fontId="0" fillId="0" borderId="3" xfId="0" applyBorder="1"/>
    <xf numFmtId="0" fontId="2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4" borderId="2" xfId="0" applyFill="1" applyBorder="1"/>
    <xf numFmtId="2" fontId="2" fillId="2" borderId="2" xfId="1" applyNumberFormat="1" applyFont="1" applyFill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Border="1"/>
    <xf numFmtId="0" fontId="0" fillId="7" borderId="0" xfId="0" applyFill="1"/>
    <xf numFmtId="0" fontId="0" fillId="8" borderId="0" xfId="0" applyFill="1"/>
    <xf numFmtId="0" fontId="0" fillId="0" borderId="0" xfId="0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9" borderId="0" xfId="0" applyFill="1"/>
    <xf numFmtId="0" fontId="0" fillId="10" borderId="0" xfId="0" applyFill="1"/>
    <xf numFmtId="0" fontId="11" fillId="0" borderId="0" xfId="0" applyFont="1"/>
    <xf numFmtId="0" fontId="11" fillId="7" borderId="0" xfId="0" applyFont="1" applyFill="1" applyBorder="1"/>
    <xf numFmtId="0" fontId="11" fillId="7" borderId="0" xfId="0" applyFont="1" applyFill="1"/>
    <xf numFmtId="0" fontId="11" fillId="9" borderId="0" xfId="0" applyFont="1" applyFill="1"/>
    <xf numFmtId="0" fontId="0" fillId="7" borderId="0" xfId="0" applyFill="1" applyBorder="1" applyAlignment="1">
      <alignment horizontal="center" vertical="center"/>
    </xf>
    <xf numFmtId="167" fontId="6" fillId="7" borderId="0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12" fillId="11" borderId="2" xfId="1" applyFont="1" applyFill="1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10" fillId="0" borderId="0" xfId="0" applyFont="1"/>
    <xf numFmtId="0" fontId="10" fillId="0" borderId="2" xfId="0" applyFont="1" applyBorder="1"/>
    <xf numFmtId="0" fontId="2" fillId="0" borderId="2" xfId="1" applyFont="1" applyBorder="1"/>
    <xf numFmtId="0" fontId="2" fillId="0" borderId="2" xfId="1" applyFont="1" applyBorder="1" applyAlignment="1">
      <alignment wrapText="1"/>
    </xf>
    <xf numFmtId="166" fontId="2" fillId="0" borderId="2" xfId="2" applyNumberFormat="1" applyFont="1" applyFill="1" applyBorder="1" applyAlignment="1">
      <alignment horizontal="center" vertical="center" wrapText="1"/>
    </xf>
    <xf numFmtId="4" fontId="2" fillId="5" borderId="2" xfId="1" applyNumberFormat="1" applyFont="1" applyFill="1" applyBorder="1"/>
    <xf numFmtId="0" fontId="8" fillId="5" borderId="2" xfId="1" applyFont="1" applyFill="1" applyBorder="1" applyAlignment="1">
      <alignment horizontal="center" vertical="center" wrapText="1"/>
    </xf>
    <xf numFmtId="4" fontId="2" fillId="5" borderId="2" xfId="1" applyNumberFormat="1" applyFont="1" applyFill="1" applyBorder="1" applyAlignment="1"/>
    <xf numFmtId="168" fontId="0" fillId="0" borderId="2" xfId="0" applyNumberFormat="1" applyBorder="1"/>
    <xf numFmtId="0" fontId="0" fillId="0" borderId="11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9" fillId="6" borderId="6" xfId="0" applyFont="1" applyFill="1" applyBorder="1" applyAlignment="1">
      <alignment horizontal="center" vertical="center"/>
    </xf>
    <xf numFmtId="165" fontId="9" fillId="6" borderId="7" xfId="0" applyNumberFormat="1" applyFont="1" applyFill="1" applyBorder="1" applyAlignment="1">
      <alignment horizontal="center" vertical="center"/>
    </xf>
    <xf numFmtId="0" fontId="13" fillId="7" borderId="2" xfId="0" applyFont="1" applyFill="1" applyBorder="1"/>
    <xf numFmtId="17" fontId="13" fillId="8" borderId="2" xfId="0" applyNumberFormat="1" applyFont="1" applyFill="1" applyBorder="1"/>
    <xf numFmtId="0" fontId="13" fillId="8" borderId="2" xfId="0" applyFont="1" applyFill="1" applyBorder="1"/>
    <xf numFmtId="0" fontId="2" fillId="7" borderId="2" xfId="1" applyFont="1" applyFill="1" applyBorder="1" applyAlignment="1">
      <alignment horizontal="center" vertical="center" wrapText="1"/>
    </xf>
    <xf numFmtId="17" fontId="1" fillId="7" borderId="2" xfId="1" applyNumberFormat="1" applyFont="1" applyFill="1" applyBorder="1" applyAlignment="1">
      <alignment horizontal="right" vertical="center" wrapText="1" readingOrder="1"/>
    </xf>
    <xf numFmtId="0" fontId="8" fillId="7" borderId="2" xfId="1" applyFont="1" applyFill="1" applyBorder="1" applyAlignment="1">
      <alignment horizontal="center" vertical="center" wrapText="1"/>
    </xf>
    <xf numFmtId="4" fontId="2" fillId="7" borderId="2" xfId="1" applyNumberFormat="1" applyFont="1" applyFill="1" applyBorder="1"/>
    <xf numFmtId="0" fontId="4" fillId="5" borderId="2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9" fillId="6" borderId="2" xfId="0" applyFont="1" applyFill="1" applyBorder="1"/>
    <xf numFmtId="165" fontId="9" fillId="6" borderId="2" xfId="0" applyNumberFormat="1" applyFont="1" applyFill="1" applyBorder="1"/>
    <xf numFmtId="17" fontId="13" fillId="7" borderId="2" xfId="0" applyNumberFormat="1" applyFont="1" applyFill="1" applyBorder="1" applyAlignment="1">
      <alignment horizontal="right"/>
    </xf>
    <xf numFmtId="0" fontId="13" fillId="9" borderId="2" xfId="0" applyFont="1" applyFill="1" applyBorder="1" applyAlignment="1">
      <alignment horizontal="right"/>
    </xf>
    <xf numFmtId="17" fontId="13" fillId="9" borderId="2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right"/>
    </xf>
    <xf numFmtId="17" fontId="13" fillId="8" borderId="2" xfId="0" applyNumberFormat="1" applyFont="1" applyFill="1" applyBorder="1" applyAlignment="1">
      <alignment horizontal="right"/>
    </xf>
    <xf numFmtId="0" fontId="13" fillId="8" borderId="2" xfId="0" applyFont="1" applyFill="1" applyBorder="1" applyAlignment="1">
      <alignment horizontal="right"/>
    </xf>
    <xf numFmtId="0" fontId="12" fillId="7" borderId="2" xfId="1" applyFont="1" applyFill="1" applyBorder="1" applyAlignment="1">
      <alignment horizontal="center" vertical="center" wrapText="1" readingOrder="1"/>
    </xf>
    <xf numFmtId="17" fontId="13" fillId="12" borderId="2" xfId="0" applyNumberFormat="1" applyFont="1" applyFill="1" applyBorder="1" applyAlignment="1">
      <alignment horizontal="right"/>
    </xf>
    <xf numFmtId="0" fontId="13" fillId="12" borderId="2" xfId="0" applyFont="1" applyFill="1" applyBorder="1" applyAlignment="1">
      <alignment horizontal="right"/>
    </xf>
    <xf numFmtId="17" fontId="13" fillId="12" borderId="2" xfId="0" applyNumberFormat="1" applyFont="1" applyFill="1" applyBorder="1"/>
    <xf numFmtId="17" fontId="1" fillId="12" borderId="2" xfId="1" applyNumberFormat="1" applyFont="1" applyFill="1" applyBorder="1" applyAlignment="1">
      <alignment horizontal="right" vertical="center" wrapText="1" readingOrder="1"/>
    </xf>
    <xf numFmtId="0" fontId="13" fillId="12" borderId="2" xfId="0" applyFont="1" applyFill="1" applyBorder="1" applyAlignment="1">
      <alignment horizontal="right" wrapText="1"/>
    </xf>
    <xf numFmtId="0" fontId="0" fillId="12" borderId="2" xfId="0" applyFill="1" applyBorder="1"/>
    <xf numFmtId="165" fontId="2" fillId="7" borderId="2" xfId="1" applyNumberFormat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4" fontId="2" fillId="7" borderId="2" xfId="1" applyNumberFormat="1" applyFont="1" applyFill="1" applyBorder="1" applyAlignment="1"/>
    <xf numFmtId="17" fontId="13" fillId="0" borderId="2" xfId="0" applyNumberFormat="1" applyFont="1" applyFill="1" applyBorder="1" applyAlignment="1">
      <alignment horizontal="right"/>
    </xf>
    <xf numFmtId="0" fontId="0" fillId="0" borderId="0" xfId="0" applyFill="1"/>
    <xf numFmtId="0" fontId="0" fillId="0" borderId="2" xfId="0" applyBorder="1" applyAlignment="1">
      <alignment horizontal="left"/>
    </xf>
    <xf numFmtId="0" fontId="2" fillId="7" borderId="2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11" borderId="2" xfId="1" applyFont="1" applyFill="1" applyBorder="1" applyAlignment="1">
      <alignment horizontal="center" vertical="center" wrapText="1"/>
    </xf>
    <xf numFmtId="167" fontId="15" fillId="11" borderId="2" xfId="1" applyNumberFormat="1" applyFont="1" applyFill="1" applyBorder="1" applyAlignment="1">
      <alignment horizontal="center" vertical="center" wrapText="1"/>
    </xf>
    <xf numFmtId="0" fontId="16" fillId="7" borderId="2" xfId="1" applyFont="1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wrapText="1"/>
    </xf>
    <xf numFmtId="167" fontId="16" fillId="7" borderId="2" xfId="1" applyNumberFormat="1" applyFont="1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shrinkToFit="1"/>
    </xf>
    <xf numFmtId="166" fontId="17" fillId="7" borderId="2" xfId="2" applyNumberFormat="1" applyFont="1" applyFill="1" applyBorder="1" applyAlignment="1">
      <alignment horizontal="center" vertical="center" shrinkToFit="1"/>
    </xf>
    <xf numFmtId="0" fontId="15" fillId="7" borderId="2" xfId="1" applyFont="1" applyFill="1" applyBorder="1" applyAlignment="1">
      <alignment horizontal="center" vertical="center" wrapText="1"/>
    </xf>
    <xf numFmtId="0" fontId="16" fillId="7" borderId="2" xfId="1" applyFont="1" applyFill="1" applyBorder="1" applyAlignment="1">
      <alignment horizontal="center" vertical="center" shrinkToFit="1"/>
    </xf>
    <xf numFmtId="167" fontId="16" fillId="0" borderId="2" xfId="1" applyNumberFormat="1" applyFont="1" applyFill="1" applyBorder="1" applyAlignment="1">
      <alignment horizontal="center" vertical="center" shrinkToFit="1"/>
    </xf>
    <xf numFmtId="167" fontId="16" fillId="7" borderId="2" xfId="1" applyNumberFormat="1" applyFont="1" applyFill="1" applyBorder="1" applyAlignment="1">
      <alignment horizontal="center" vertical="center" shrinkToFit="1"/>
    </xf>
    <xf numFmtId="0" fontId="16" fillId="3" borderId="2" xfId="1" applyFont="1" applyFill="1" applyBorder="1" applyAlignment="1">
      <alignment horizontal="center" vertical="center" shrinkToFit="1"/>
    </xf>
    <xf numFmtId="0" fontId="18" fillId="3" borderId="2" xfId="1" applyFont="1" applyFill="1" applyBorder="1" applyAlignment="1">
      <alignment horizontal="center" vertical="center" shrinkToFit="1"/>
    </xf>
    <xf numFmtId="167" fontId="19" fillId="3" borderId="2" xfId="1" applyNumberFormat="1" applyFont="1" applyFill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166" fontId="17" fillId="0" borderId="2" xfId="2" applyNumberFormat="1" applyFont="1" applyFill="1" applyBorder="1" applyAlignment="1">
      <alignment horizontal="center" vertical="center" shrinkToFit="1"/>
    </xf>
    <xf numFmtId="0" fontId="16" fillId="0" borderId="2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16" fillId="8" borderId="2" xfId="1" applyFont="1" applyFill="1" applyBorder="1" applyAlignment="1">
      <alignment horizontal="center" vertical="center" shrinkToFit="1"/>
    </xf>
    <xf numFmtId="0" fontId="17" fillId="8" borderId="2" xfId="1" applyFont="1" applyFill="1" applyBorder="1" applyAlignment="1">
      <alignment horizontal="center" vertical="center" shrinkToFit="1"/>
    </xf>
    <xf numFmtId="167" fontId="16" fillId="8" borderId="2" xfId="1" applyNumberFormat="1" applyFont="1" applyFill="1" applyBorder="1" applyAlignment="1">
      <alignment horizontal="center" vertical="center" shrinkToFit="1"/>
    </xf>
    <xf numFmtId="0" fontId="21" fillId="8" borderId="2" xfId="0" applyFont="1" applyFill="1" applyBorder="1" applyAlignment="1">
      <alignment horizontal="center" vertical="center" shrinkToFit="1"/>
    </xf>
    <xf numFmtId="0" fontId="22" fillId="9" borderId="2" xfId="0" applyFont="1" applyFill="1" applyBorder="1" applyAlignment="1">
      <alignment horizontal="center" vertical="center" shrinkToFit="1"/>
    </xf>
    <xf numFmtId="0" fontId="17" fillId="9" borderId="2" xfId="1" applyFont="1" applyFill="1" applyBorder="1" applyAlignment="1">
      <alignment horizontal="center" vertical="center" shrinkToFit="1"/>
    </xf>
    <xf numFmtId="167" fontId="16" fillId="9" borderId="2" xfId="1" applyNumberFormat="1" applyFont="1" applyFill="1" applyBorder="1" applyAlignment="1">
      <alignment horizontal="center" vertical="center" shrinkToFit="1"/>
    </xf>
    <xf numFmtId="166" fontId="17" fillId="9" borderId="2" xfId="2" applyNumberFormat="1" applyFont="1" applyFill="1" applyBorder="1" applyAlignment="1">
      <alignment horizontal="center" vertical="center" shrinkToFit="1"/>
    </xf>
    <xf numFmtId="165" fontId="21" fillId="9" borderId="2" xfId="0" applyNumberFormat="1" applyFont="1" applyFill="1" applyBorder="1" applyAlignment="1">
      <alignment horizontal="center" vertical="center" shrinkToFit="1"/>
    </xf>
    <xf numFmtId="165" fontId="21" fillId="7" borderId="2" xfId="0" applyNumberFormat="1" applyFont="1" applyFill="1" applyBorder="1" applyAlignment="1">
      <alignment horizontal="center" vertical="center" shrinkToFit="1"/>
    </xf>
    <xf numFmtId="165" fontId="21" fillId="0" borderId="2" xfId="0" applyNumberFormat="1" applyFont="1" applyFill="1" applyBorder="1" applyAlignment="1">
      <alignment horizontal="center" vertical="center" shrinkToFit="1"/>
    </xf>
    <xf numFmtId="3" fontId="21" fillId="8" borderId="2" xfId="0" applyNumberFormat="1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3" fontId="21" fillId="0" borderId="2" xfId="0" applyNumberFormat="1" applyFont="1" applyFill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3" fontId="21" fillId="0" borderId="2" xfId="0" applyNumberFormat="1" applyFont="1" applyBorder="1" applyAlignment="1">
      <alignment horizontal="center" vertical="center" shrinkToFit="1"/>
    </xf>
    <xf numFmtId="49" fontId="17" fillId="7" borderId="2" xfId="1" applyNumberFormat="1" applyFont="1" applyFill="1" applyBorder="1" applyAlignment="1">
      <alignment horizontal="center" vertical="center" shrinkToFit="1"/>
    </xf>
    <xf numFmtId="166" fontId="17" fillId="7" borderId="2" xfId="1" applyNumberFormat="1" applyFont="1" applyFill="1" applyBorder="1" applyAlignment="1">
      <alignment horizontal="center" vertical="center" shrinkToFit="1"/>
    </xf>
    <xf numFmtId="1" fontId="16" fillId="3" borderId="2" xfId="1" applyNumberFormat="1" applyFont="1" applyFill="1" applyBorder="1" applyAlignment="1">
      <alignment horizontal="center" vertical="center" shrinkToFit="1"/>
    </xf>
    <xf numFmtId="165" fontId="18" fillId="3" borderId="2" xfId="1" applyNumberFormat="1" applyFont="1" applyFill="1" applyBorder="1" applyAlignment="1">
      <alignment horizontal="center" vertical="center" shrinkToFit="1"/>
    </xf>
    <xf numFmtId="165" fontId="17" fillId="0" borderId="2" xfId="1" applyNumberFormat="1" applyFont="1" applyBorder="1" applyAlignment="1">
      <alignment horizontal="center" vertical="center" shrinkToFit="1"/>
    </xf>
    <xf numFmtId="167" fontId="23" fillId="8" borderId="2" xfId="0" applyNumberFormat="1" applyFont="1" applyFill="1" applyBorder="1" applyAlignment="1">
      <alignment horizontal="center" vertical="center" shrinkToFit="1"/>
    </xf>
    <xf numFmtId="165" fontId="17" fillId="8" borderId="2" xfId="1" applyNumberFormat="1" applyFont="1" applyFill="1" applyBorder="1" applyAlignment="1">
      <alignment horizontal="center" vertical="center" shrinkToFit="1"/>
    </xf>
    <xf numFmtId="165" fontId="21" fillId="8" borderId="2" xfId="0" applyNumberFormat="1" applyFont="1" applyFill="1" applyBorder="1" applyAlignment="1">
      <alignment horizontal="center" vertical="center" shrinkToFit="1"/>
    </xf>
    <xf numFmtId="165" fontId="22" fillId="8" borderId="2" xfId="0" applyNumberFormat="1" applyFont="1" applyFill="1" applyBorder="1" applyAlignment="1">
      <alignment horizontal="center" vertical="center" shrinkToFit="1"/>
    </xf>
    <xf numFmtId="165" fontId="16" fillId="3" borderId="2" xfId="1" applyNumberFormat="1" applyFont="1" applyFill="1" applyBorder="1" applyAlignment="1">
      <alignment horizontal="center" vertical="center" shrinkToFit="1"/>
    </xf>
    <xf numFmtId="165" fontId="19" fillId="0" borderId="2" xfId="1" applyNumberFormat="1" applyFont="1" applyFill="1" applyBorder="1" applyAlignment="1">
      <alignment horizontal="center" vertical="center" shrinkToFit="1"/>
    </xf>
    <xf numFmtId="165" fontId="21" fillId="0" borderId="2" xfId="0" applyNumberFormat="1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1" fontId="21" fillId="7" borderId="2" xfId="0" applyNumberFormat="1" applyFont="1" applyFill="1" applyBorder="1" applyAlignment="1">
      <alignment horizontal="center" vertical="center" shrinkToFit="1"/>
    </xf>
    <xf numFmtId="167" fontId="23" fillId="7" borderId="2" xfId="0" applyNumberFormat="1" applyFont="1" applyFill="1" applyBorder="1" applyAlignment="1">
      <alignment horizontal="center" vertical="center" shrinkToFit="1"/>
    </xf>
    <xf numFmtId="3" fontId="21" fillId="7" borderId="2" xfId="0" applyNumberFormat="1" applyFont="1" applyFill="1" applyBorder="1" applyAlignment="1">
      <alignment horizontal="center" vertical="center" shrinkToFit="1"/>
    </xf>
    <xf numFmtId="0" fontId="21" fillId="7" borderId="2" xfId="0" applyFont="1" applyFill="1" applyBorder="1" applyAlignment="1">
      <alignment horizontal="center" vertical="center" shrinkToFit="1"/>
    </xf>
    <xf numFmtId="1" fontId="16" fillId="0" borderId="2" xfId="1" applyNumberFormat="1" applyFont="1" applyFill="1" applyBorder="1" applyAlignment="1">
      <alignment horizontal="center" vertical="center" shrinkToFit="1"/>
    </xf>
    <xf numFmtId="1" fontId="21" fillId="0" borderId="2" xfId="0" applyNumberFormat="1" applyFont="1" applyFill="1" applyBorder="1" applyAlignment="1">
      <alignment horizontal="center" vertical="center" shrinkToFit="1"/>
    </xf>
    <xf numFmtId="167" fontId="23" fillId="0" borderId="2" xfId="0" applyNumberFormat="1" applyFont="1" applyFill="1" applyBorder="1" applyAlignment="1">
      <alignment horizontal="center" vertical="center" shrinkToFit="1"/>
    </xf>
    <xf numFmtId="165" fontId="17" fillId="0" borderId="2" xfId="1" applyNumberFormat="1" applyFont="1" applyFill="1" applyBorder="1" applyAlignment="1">
      <alignment horizontal="center" vertical="center" shrinkToFit="1"/>
    </xf>
    <xf numFmtId="1" fontId="18" fillId="0" borderId="2" xfId="1" applyNumberFormat="1" applyFont="1" applyFill="1" applyBorder="1" applyAlignment="1">
      <alignment horizontal="center" vertical="center" shrinkToFit="1"/>
    </xf>
    <xf numFmtId="1" fontId="22" fillId="7" borderId="2" xfId="0" applyNumberFormat="1" applyFont="1" applyFill="1" applyBorder="1" applyAlignment="1">
      <alignment horizontal="center" vertical="center" shrinkToFit="1"/>
    </xf>
    <xf numFmtId="0" fontId="18" fillId="8" borderId="2" xfId="1" applyFont="1" applyFill="1" applyBorder="1" applyAlignment="1">
      <alignment horizontal="center" vertical="center" shrinkToFit="1"/>
    </xf>
    <xf numFmtId="166" fontId="17" fillId="8" borderId="2" xfId="2" applyNumberFormat="1" applyFont="1" applyFill="1" applyBorder="1" applyAlignment="1">
      <alignment horizontal="center" vertical="center" shrinkToFit="1"/>
    </xf>
    <xf numFmtId="165" fontId="16" fillId="0" borderId="2" xfId="1" applyNumberFormat="1" applyFont="1" applyFill="1" applyBorder="1" applyAlignment="1">
      <alignment horizontal="center" vertical="center" shrinkToFit="1"/>
    </xf>
    <xf numFmtId="165" fontId="16" fillId="7" borderId="2" xfId="1" applyNumberFormat="1" applyFont="1" applyFill="1" applyBorder="1" applyAlignment="1">
      <alignment horizontal="center" vertical="center" shrinkToFit="1"/>
    </xf>
    <xf numFmtId="3" fontId="17" fillId="7" borderId="2" xfId="1" applyNumberFormat="1" applyFont="1" applyFill="1" applyBorder="1" applyAlignment="1">
      <alignment horizontal="center" vertical="center" shrinkToFit="1"/>
    </xf>
    <xf numFmtId="167" fontId="23" fillId="0" borderId="2" xfId="0" applyNumberFormat="1" applyFont="1" applyBorder="1" applyAlignment="1">
      <alignment horizontal="center" vertical="center" shrinkToFit="1"/>
    </xf>
    <xf numFmtId="0" fontId="17" fillId="6" borderId="10" xfId="1" applyFont="1" applyFill="1" applyBorder="1" applyAlignment="1">
      <alignment horizontal="center" vertical="center" shrinkToFit="1"/>
    </xf>
    <xf numFmtId="167" fontId="16" fillId="6" borderId="10" xfId="1" applyNumberFormat="1" applyFont="1" applyFill="1" applyBorder="1" applyAlignment="1">
      <alignment horizontal="center" vertical="center" shrinkToFit="1"/>
    </xf>
    <xf numFmtId="0" fontId="17" fillId="0" borderId="10" xfId="1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15" fillId="7" borderId="13" xfId="1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17" fillId="7" borderId="0" xfId="1" applyFont="1" applyFill="1" applyBorder="1" applyAlignment="1">
      <alignment horizontal="center" vertical="center" wrapText="1"/>
    </xf>
    <xf numFmtId="167" fontId="16" fillId="7" borderId="0" xfId="1" applyNumberFormat="1" applyFont="1" applyFill="1" applyBorder="1" applyAlignment="1">
      <alignment horizontal="center" vertical="center" wrapText="1"/>
    </xf>
    <xf numFmtId="0" fontId="17" fillId="7" borderId="0" xfId="1" applyFont="1" applyFill="1" applyBorder="1" applyAlignment="1">
      <alignment horizontal="center" vertical="center" shrinkToFit="1"/>
    </xf>
    <xf numFmtId="166" fontId="17" fillId="7" borderId="0" xfId="2" applyNumberFormat="1" applyFont="1" applyFill="1" applyBorder="1" applyAlignment="1">
      <alignment horizontal="center" vertical="center" shrinkToFit="1"/>
    </xf>
    <xf numFmtId="0" fontId="16" fillId="7" borderId="0" xfId="1" applyFont="1" applyFill="1" applyBorder="1" applyAlignment="1">
      <alignment horizontal="center" vertical="center" shrinkToFit="1"/>
    </xf>
    <xf numFmtId="1" fontId="17" fillId="0" borderId="2" xfId="1" applyNumberFormat="1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8" fontId="1" fillId="0" borderId="2" xfId="1" applyNumberFormat="1" applyFill="1" applyBorder="1"/>
    <xf numFmtId="0" fontId="1" fillId="0" borderId="2" xfId="1" applyFill="1" applyBorder="1" applyAlignment="1">
      <alignment horizontal="center"/>
    </xf>
    <xf numFmtId="0" fontId="1" fillId="0" borderId="2" xfId="1" applyFill="1" applyBorder="1"/>
    <xf numFmtId="3" fontId="1" fillId="0" borderId="2" xfId="1" applyNumberFormat="1" applyFill="1" applyBorder="1" applyAlignment="1">
      <alignment wrapText="1"/>
    </xf>
    <xf numFmtId="0" fontId="1" fillId="0" borderId="2" xfId="1" applyFill="1" applyBorder="1" applyAlignment="1">
      <alignment wrapText="1"/>
    </xf>
    <xf numFmtId="0" fontId="2" fillId="7" borderId="2" xfId="1" applyFont="1" applyFill="1" applyBorder="1" applyAlignment="1">
      <alignment horizontal="center" vertical="center" wrapText="1"/>
    </xf>
    <xf numFmtId="167" fontId="24" fillId="0" borderId="2" xfId="1" applyNumberFormat="1" applyFont="1" applyFill="1" applyBorder="1" applyAlignment="1">
      <alignment horizontal="center" vertical="center" shrinkToFit="1"/>
    </xf>
    <xf numFmtId="49" fontId="17" fillId="0" borderId="2" xfId="1" applyNumberFormat="1" applyFont="1" applyFill="1" applyBorder="1" applyAlignment="1">
      <alignment horizontal="center" vertical="center" shrinkToFi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16" fillId="12" borderId="2" xfId="1" applyFont="1" applyFill="1" applyBorder="1" applyAlignment="1">
      <alignment horizontal="center" vertical="center" shrinkToFit="1"/>
    </xf>
    <xf numFmtId="0" fontId="17" fillId="12" borderId="2" xfId="1" applyFont="1" applyFill="1" applyBorder="1" applyAlignment="1">
      <alignment horizontal="center" vertical="center" shrinkToFit="1"/>
    </xf>
    <xf numFmtId="166" fontId="17" fillId="12" borderId="2" xfId="2" applyNumberFormat="1" applyFont="1" applyFill="1" applyBorder="1" applyAlignment="1">
      <alignment horizontal="center" vertical="center" shrinkToFit="1"/>
    </xf>
    <xf numFmtId="0" fontId="17" fillId="12" borderId="2" xfId="1" applyFont="1" applyFill="1" applyBorder="1" applyAlignment="1">
      <alignment horizontal="center" vertical="center" wrapText="1"/>
    </xf>
    <xf numFmtId="167" fontId="16" fillId="12" borderId="2" xfId="1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7" fillId="12" borderId="2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shrinkToFit="1"/>
    </xf>
    <xf numFmtId="0" fontId="2" fillId="7" borderId="2" xfId="1" applyFont="1" applyFill="1" applyBorder="1" applyAlignment="1">
      <alignment horizontal="center" vertical="center" wrapText="1"/>
    </xf>
    <xf numFmtId="167" fontId="16" fillId="12" borderId="2" xfId="1" applyNumberFormat="1" applyFont="1" applyFill="1" applyBorder="1" applyAlignment="1">
      <alignment horizontal="center" vertical="center" shrinkToFit="1"/>
    </xf>
    <xf numFmtId="3" fontId="21" fillId="12" borderId="2" xfId="0" applyNumberFormat="1" applyFont="1" applyFill="1" applyBorder="1" applyAlignment="1">
      <alignment horizontal="center" vertical="center" shrinkToFit="1"/>
    </xf>
    <xf numFmtId="166" fontId="17" fillId="12" borderId="2" xfId="1" applyNumberFormat="1" applyFont="1" applyFill="1" applyBorder="1" applyAlignment="1">
      <alignment horizontal="center" vertical="center" shrinkToFit="1"/>
    </xf>
    <xf numFmtId="1" fontId="16" fillId="12" borderId="2" xfId="1" applyNumberFormat="1" applyFont="1" applyFill="1" applyBorder="1" applyAlignment="1">
      <alignment horizontal="center" vertical="center" shrinkToFit="1"/>
    </xf>
    <xf numFmtId="1" fontId="17" fillId="12" borderId="2" xfId="1" applyNumberFormat="1" applyFont="1" applyFill="1" applyBorder="1" applyAlignment="1">
      <alignment horizontal="center" vertical="center" shrinkToFit="1"/>
    </xf>
    <xf numFmtId="165" fontId="17" fillId="12" borderId="2" xfId="1" applyNumberFormat="1" applyFont="1" applyFill="1" applyBorder="1" applyAlignment="1">
      <alignment horizontal="center" vertical="center" shrinkToFit="1"/>
    </xf>
    <xf numFmtId="165" fontId="21" fillId="12" borderId="2" xfId="0" applyNumberFormat="1" applyFont="1" applyFill="1" applyBorder="1" applyAlignment="1">
      <alignment horizontal="center" vertical="center" shrinkToFit="1"/>
    </xf>
    <xf numFmtId="0" fontId="25" fillId="12" borderId="2" xfId="0" applyFont="1" applyFill="1" applyBorder="1" applyAlignment="1">
      <alignment horizontal="center" vertical="center" shrinkToFit="1"/>
    </xf>
    <xf numFmtId="0" fontId="1" fillId="12" borderId="2" xfId="1" applyFont="1" applyFill="1" applyBorder="1" applyAlignment="1">
      <alignment horizontal="center" vertical="center" wrapText="1"/>
    </xf>
    <xf numFmtId="2" fontId="1" fillId="12" borderId="2" xfId="1" applyNumberFormat="1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/>
    </xf>
    <xf numFmtId="0" fontId="0" fillId="12" borderId="2" xfId="0" applyFill="1" applyBorder="1" applyAlignment="1">
      <alignment horizontal="center" wrapText="1"/>
    </xf>
    <xf numFmtId="2" fontId="0" fillId="12" borderId="2" xfId="0" applyNumberFormat="1" applyFill="1" applyBorder="1" applyAlignment="1">
      <alignment horizontal="center"/>
    </xf>
    <xf numFmtId="2" fontId="0" fillId="12" borderId="2" xfId="0" applyNumberFormat="1" applyFill="1" applyBorder="1"/>
    <xf numFmtId="0" fontId="2" fillId="7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K282"/>
  <sheetViews>
    <sheetView tabSelected="1" topLeftCell="C1" zoomScaleNormal="100" workbookViewId="0">
      <selection activeCell="H82" sqref="H82"/>
    </sheetView>
  </sheetViews>
  <sheetFormatPr defaultRowHeight="15.75" x14ac:dyDescent="0.25"/>
  <cols>
    <col min="1" max="1" width="9.5703125" style="41" customWidth="1"/>
    <col min="2" max="2" width="13.5703125" style="41" customWidth="1"/>
    <col min="3" max="3" width="12.28515625" style="42" customWidth="1"/>
    <col min="4" max="4" width="21" style="41" customWidth="1"/>
    <col min="5" max="5" width="44.7109375" style="184" customWidth="1"/>
    <col min="6" max="6" width="21.140625" style="41" customWidth="1"/>
    <col min="7" max="7" width="14.85546875" style="43" customWidth="1"/>
    <col min="8" max="8" width="45.140625" style="113" customWidth="1"/>
    <col min="9" max="9" width="21.28515625" style="26" hidden="1" customWidth="1"/>
    <col min="10" max="10" width="15.85546875" style="26" hidden="1" customWidth="1"/>
    <col min="11" max="11" width="16.7109375" style="26" hidden="1" customWidth="1"/>
    <col min="12" max="12" width="14.28515625" style="26" hidden="1" customWidth="1"/>
    <col min="13" max="13" width="14.140625" hidden="1" customWidth="1"/>
    <col min="14" max="14" width="13.140625" hidden="1" customWidth="1"/>
    <col min="15" max="15" width="14.5703125" hidden="1" customWidth="1"/>
  </cols>
  <sheetData>
    <row r="1" spans="1:63" ht="21" customHeight="1" x14ac:dyDescent="0.25">
      <c r="A1" s="182"/>
      <c r="B1" s="185"/>
      <c r="C1" s="185"/>
      <c r="D1" s="185"/>
      <c r="E1" s="182" t="s">
        <v>34</v>
      </c>
      <c r="F1" s="185"/>
      <c r="G1" s="185"/>
      <c r="H1" s="185" t="s">
        <v>175</v>
      </c>
      <c r="I1" s="47"/>
      <c r="J1" s="47"/>
      <c r="K1" s="47"/>
      <c r="L1" s="47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63" ht="60.75" customHeight="1" x14ac:dyDescent="0.25">
      <c r="A2" s="114" t="s">
        <v>27</v>
      </c>
      <c r="B2" s="114" t="s">
        <v>28</v>
      </c>
      <c r="C2" s="115" t="s">
        <v>29</v>
      </c>
      <c r="D2" s="114" t="s">
        <v>30</v>
      </c>
      <c r="E2" s="114" t="s">
        <v>31</v>
      </c>
      <c r="F2" s="114" t="s">
        <v>32</v>
      </c>
      <c r="G2" s="114" t="s">
        <v>33</v>
      </c>
      <c r="H2" s="114" t="s">
        <v>56</v>
      </c>
      <c r="I2" s="53" t="s">
        <v>89</v>
      </c>
      <c r="J2" s="53" t="s">
        <v>83</v>
      </c>
      <c r="K2" s="53" t="s">
        <v>84</v>
      </c>
      <c r="L2" s="53" t="s">
        <v>85</v>
      </c>
      <c r="M2" s="53" t="s">
        <v>86</v>
      </c>
      <c r="N2" s="53" t="s">
        <v>87</v>
      </c>
      <c r="O2" s="53" t="s">
        <v>88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3" ht="30" customHeight="1" x14ac:dyDescent="0.25">
      <c r="A3" s="130">
        <v>1</v>
      </c>
      <c r="B3" s="117" t="s">
        <v>109</v>
      </c>
      <c r="C3" s="118">
        <v>198.8</v>
      </c>
      <c r="D3" s="119" t="s">
        <v>8</v>
      </c>
      <c r="E3" s="119" t="s">
        <v>140</v>
      </c>
      <c r="F3" s="119" t="s">
        <v>3</v>
      </c>
      <c r="G3" s="120">
        <v>8000</v>
      </c>
      <c r="H3" s="193"/>
      <c r="I3" s="96"/>
      <c r="J3" s="96"/>
      <c r="K3" s="96"/>
      <c r="L3" s="96"/>
      <c r="M3" s="96"/>
      <c r="N3" s="96"/>
      <c r="O3" s="96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</row>
    <row r="4" spans="1:63" ht="30" customHeight="1" x14ac:dyDescent="0.25">
      <c r="A4" s="130">
        <v>1</v>
      </c>
      <c r="B4" s="117" t="s">
        <v>109</v>
      </c>
      <c r="C4" s="118">
        <v>68.2</v>
      </c>
      <c r="D4" s="119" t="s">
        <v>8</v>
      </c>
      <c r="E4" s="119" t="s">
        <v>140</v>
      </c>
      <c r="F4" s="119" t="s">
        <v>3</v>
      </c>
      <c r="G4" s="120">
        <v>8000</v>
      </c>
      <c r="H4" s="193"/>
      <c r="I4" s="96"/>
      <c r="J4" s="96"/>
      <c r="K4" s="96"/>
      <c r="L4" s="96"/>
      <c r="M4" s="96"/>
      <c r="N4" s="96"/>
      <c r="O4" s="96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</row>
    <row r="5" spans="1:63" ht="30" customHeight="1" x14ac:dyDescent="0.25">
      <c r="A5" s="130">
        <v>1</v>
      </c>
      <c r="B5" s="117" t="s">
        <v>109</v>
      </c>
      <c r="C5" s="118">
        <v>69.099999999999994</v>
      </c>
      <c r="D5" s="119" t="s">
        <v>176</v>
      </c>
      <c r="E5" s="119" t="s">
        <v>140</v>
      </c>
      <c r="F5" s="119" t="s">
        <v>3</v>
      </c>
      <c r="G5" s="120">
        <v>14000</v>
      </c>
      <c r="H5" s="193"/>
      <c r="I5" s="96"/>
      <c r="J5" s="96"/>
      <c r="K5" s="96"/>
      <c r="L5" s="96"/>
      <c r="M5" s="96"/>
      <c r="N5" s="96"/>
      <c r="O5" s="96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</row>
    <row r="6" spans="1:63" ht="30" customHeight="1" x14ac:dyDescent="0.25">
      <c r="A6" s="205">
        <v>1</v>
      </c>
      <c r="B6" s="208" t="s">
        <v>141</v>
      </c>
      <c r="C6" s="209">
        <v>179.3</v>
      </c>
      <c r="D6" s="206" t="s">
        <v>142</v>
      </c>
      <c r="E6" s="206" t="s">
        <v>143</v>
      </c>
      <c r="F6" s="206" t="s">
        <v>3</v>
      </c>
      <c r="G6" s="207">
        <v>12000</v>
      </c>
      <c r="H6" s="213"/>
      <c r="I6" s="96"/>
      <c r="J6" s="96"/>
      <c r="K6" s="96"/>
      <c r="L6" s="96"/>
      <c r="M6" s="96"/>
      <c r="N6" s="96"/>
      <c r="O6" s="96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</row>
    <row r="7" spans="1:63" ht="30" customHeight="1" x14ac:dyDescent="0.25">
      <c r="A7" s="116">
        <v>1</v>
      </c>
      <c r="B7" s="117" t="s">
        <v>110</v>
      </c>
      <c r="C7" s="118">
        <v>28.7</v>
      </c>
      <c r="D7" s="119" t="s">
        <v>0</v>
      </c>
      <c r="E7" s="119" t="s">
        <v>2</v>
      </c>
      <c r="F7" s="119" t="s">
        <v>3</v>
      </c>
      <c r="G7" s="120">
        <v>10000</v>
      </c>
      <c r="H7" s="121"/>
      <c r="I7" s="96"/>
      <c r="J7" s="96"/>
      <c r="K7" s="96"/>
      <c r="L7" s="96"/>
      <c r="M7" s="96"/>
      <c r="N7" s="96"/>
      <c r="O7" s="96"/>
      <c r="P7" s="48"/>
      <c r="Q7" s="48"/>
      <c r="R7" s="190"/>
      <c r="S7" s="186"/>
      <c r="T7" s="187"/>
      <c r="U7" s="188"/>
      <c r="V7" s="188"/>
      <c r="W7" s="188"/>
      <c r="X7" s="18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</row>
    <row r="8" spans="1:63" ht="30" customHeight="1" x14ac:dyDescent="0.25">
      <c r="A8" s="116">
        <v>1</v>
      </c>
      <c r="B8" s="117" t="s">
        <v>139</v>
      </c>
      <c r="C8" s="118">
        <v>62.3</v>
      </c>
      <c r="D8" s="119" t="s">
        <v>0</v>
      </c>
      <c r="E8" s="119" t="s">
        <v>144</v>
      </c>
      <c r="F8" s="119" t="s">
        <v>3</v>
      </c>
      <c r="G8" s="120">
        <v>10000</v>
      </c>
      <c r="H8" s="121"/>
      <c r="I8" s="96"/>
      <c r="J8" s="96"/>
      <c r="K8" s="96"/>
      <c r="L8" s="96"/>
      <c r="M8" s="96"/>
      <c r="N8" s="96"/>
      <c r="O8" s="96"/>
      <c r="P8" s="48"/>
      <c r="Q8" s="48"/>
      <c r="R8" s="190"/>
      <c r="S8" s="186"/>
      <c r="T8" s="187"/>
      <c r="U8" s="188"/>
      <c r="V8" s="188"/>
      <c r="W8" s="188"/>
      <c r="X8" s="189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</row>
    <row r="9" spans="1:63" ht="30" customHeight="1" x14ac:dyDescent="0.25">
      <c r="A9" s="116">
        <v>1</v>
      </c>
      <c r="B9" s="117" t="s">
        <v>139</v>
      </c>
      <c r="C9" s="118">
        <v>64.900000000000006</v>
      </c>
      <c r="D9" s="119" t="s">
        <v>0</v>
      </c>
      <c r="E9" s="119" t="s">
        <v>2</v>
      </c>
      <c r="F9" s="119" t="s">
        <v>3</v>
      </c>
      <c r="G9" s="120">
        <v>10000</v>
      </c>
      <c r="H9" s="121"/>
      <c r="I9" s="96"/>
      <c r="J9" s="96"/>
      <c r="K9" s="96"/>
      <c r="L9" s="96"/>
      <c r="M9" s="96"/>
      <c r="N9" s="96"/>
      <c r="O9" s="96"/>
      <c r="P9" s="48"/>
      <c r="Q9" s="48"/>
      <c r="R9" s="190"/>
      <c r="S9" s="186"/>
      <c r="T9" s="187"/>
      <c r="U9" s="188"/>
      <c r="V9" s="188"/>
      <c r="W9" s="188"/>
      <c r="X9" s="189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</row>
    <row r="10" spans="1:63" s="39" customFormat="1" x14ac:dyDescent="0.25">
      <c r="A10" s="125">
        <v>1</v>
      </c>
      <c r="B10" s="126" t="s">
        <v>42</v>
      </c>
      <c r="C10" s="127">
        <f>SUM(C3:C9)</f>
        <v>671.30000000000007</v>
      </c>
      <c r="D10" s="128"/>
      <c r="E10" s="128"/>
      <c r="F10" s="128"/>
      <c r="G10" s="129"/>
      <c r="H10" s="128"/>
      <c r="I10" s="83"/>
      <c r="J10" s="83"/>
      <c r="K10" s="100" t="s">
        <v>90</v>
      </c>
      <c r="L10" s="83"/>
      <c r="M10" s="100" t="s">
        <v>90</v>
      </c>
      <c r="N10" s="83"/>
      <c r="O10" s="83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</row>
    <row r="11" spans="1:63" s="39" customFormat="1" x14ac:dyDescent="0.25">
      <c r="A11" s="130" t="s">
        <v>163</v>
      </c>
      <c r="B11" s="131" t="s">
        <v>135</v>
      </c>
      <c r="C11" s="118">
        <v>1600</v>
      </c>
      <c r="D11" s="132" t="s">
        <v>9</v>
      </c>
      <c r="E11" s="128" t="s">
        <v>136</v>
      </c>
      <c r="F11" s="119" t="s">
        <v>3</v>
      </c>
      <c r="G11" s="129">
        <v>12000</v>
      </c>
      <c r="H11" s="128"/>
      <c r="I11" s="83"/>
      <c r="J11" s="83"/>
      <c r="K11" s="100"/>
      <c r="L11" s="83"/>
      <c r="M11" s="100"/>
      <c r="N11" s="83"/>
      <c r="O11" s="83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</row>
    <row r="12" spans="1:63" s="39" customFormat="1" x14ac:dyDescent="0.25">
      <c r="A12" s="125">
        <v>3</v>
      </c>
      <c r="B12" s="126" t="s">
        <v>42</v>
      </c>
      <c r="C12" s="127">
        <f>SUM(C11)</f>
        <v>1600</v>
      </c>
      <c r="D12" s="128"/>
      <c r="E12" s="128"/>
      <c r="F12" s="128"/>
      <c r="G12" s="129"/>
      <c r="H12" s="128"/>
      <c r="I12" s="83"/>
      <c r="J12" s="83"/>
      <c r="K12" s="100"/>
      <c r="L12" s="83"/>
      <c r="M12" s="100"/>
      <c r="N12" s="83"/>
      <c r="O12" s="83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</row>
    <row r="13" spans="1:63" s="39" customFormat="1" x14ac:dyDescent="0.25">
      <c r="A13" s="215" t="s">
        <v>103</v>
      </c>
      <c r="B13" s="132">
        <v>2</v>
      </c>
      <c r="C13" s="123">
        <v>119</v>
      </c>
      <c r="D13" s="132" t="s">
        <v>0</v>
      </c>
      <c r="E13" s="132" t="s">
        <v>99</v>
      </c>
      <c r="F13" s="132" t="s">
        <v>119</v>
      </c>
      <c r="G13" s="129">
        <v>15000</v>
      </c>
      <c r="H13" s="214"/>
      <c r="I13" s="83"/>
      <c r="J13" s="83"/>
      <c r="K13" s="100"/>
      <c r="L13" s="83"/>
      <c r="M13" s="100"/>
      <c r="N13" s="83"/>
      <c r="O13" s="83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</row>
    <row r="14" spans="1:63" s="39" customFormat="1" x14ac:dyDescent="0.25">
      <c r="A14" s="215" t="s">
        <v>103</v>
      </c>
      <c r="B14" s="132">
        <v>4</v>
      </c>
      <c r="C14" s="123">
        <v>112.4</v>
      </c>
      <c r="D14" s="132" t="s">
        <v>0</v>
      </c>
      <c r="E14" s="132" t="s">
        <v>99</v>
      </c>
      <c r="F14" s="132" t="s">
        <v>119</v>
      </c>
      <c r="G14" s="129">
        <v>15000</v>
      </c>
      <c r="H14" s="214"/>
      <c r="I14" s="83"/>
      <c r="J14" s="83"/>
      <c r="K14" s="100"/>
      <c r="L14" s="83"/>
      <c r="M14" s="100"/>
      <c r="N14" s="83"/>
      <c r="O14" s="83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</row>
    <row r="15" spans="1:63" x14ac:dyDescent="0.25">
      <c r="A15" s="125" t="s">
        <v>103</v>
      </c>
      <c r="B15" s="126" t="s">
        <v>42</v>
      </c>
      <c r="C15" s="127">
        <f>SUM(C13:C14)</f>
        <v>231.4</v>
      </c>
      <c r="D15" s="128" t="s">
        <v>0</v>
      </c>
      <c r="E15" s="128"/>
      <c r="F15" s="128"/>
      <c r="G15" s="129"/>
      <c r="H15" s="128"/>
      <c r="I15" s="90"/>
      <c r="J15" s="90"/>
      <c r="K15" s="90"/>
      <c r="L15" s="90"/>
      <c r="M15" s="90"/>
      <c r="N15" s="90"/>
      <c r="O15" s="90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</row>
    <row r="16" spans="1:63" x14ac:dyDescent="0.25">
      <c r="A16" s="122">
        <v>5</v>
      </c>
      <c r="B16" s="119" t="s">
        <v>121</v>
      </c>
      <c r="C16" s="124">
        <v>68.099999999999994</v>
      </c>
      <c r="D16" s="128" t="s">
        <v>67</v>
      </c>
      <c r="E16" s="128" t="s">
        <v>99</v>
      </c>
      <c r="F16" s="119" t="s">
        <v>3</v>
      </c>
      <c r="G16" s="129">
        <v>11000</v>
      </c>
      <c r="H16" s="128"/>
      <c r="I16" s="90"/>
      <c r="J16" s="90"/>
      <c r="K16" s="90"/>
      <c r="L16" s="90"/>
      <c r="M16" s="90"/>
      <c r="N16" s="90"/>
      <c r="O16" s="90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</row>
    <row r="17" spans="1:63" x14ac:dyDescent="0.25">
      <c r="A17" s="122">
        <v>5</v>
      </c>
      <c r="B17" s="119">
        <v>1</v>
      </c>
      <c r="C17" s="124">
        <v>92.2</v>
      </c>
      <c r="D17" s="128" t="s">
        <v>0</v>
      </c>
      <c r="E17" s="128" t="s">
        <v>100</v>
      </c>
      <c r="F17" s="119" t="s">
        <v>3</v>
      </c>
      <c r="G17" s="129">
        <v>20000</v>
      </c>
      <c r="H17" s="132" t="s">
        <v>174</v>
      </c>
      <c r="I17" s="90"/>
      <c r="J17" s="90"/>
      <c r="K17" s="90"/>
      <c r="L17" s="90"/>
      <c r="M17" s="90"/>
      <c r="N17" s="90"/>
      <c r="O17" s="90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</row>
    <row r="18" spans="1:63" x14ac:dyDescent="0.25">
      <c r="A18" s="122">
        <v>5</v>
      </c>
      <c r="B18" s="119">
        <v>2</v>
      </c>
      <c r="C18" s="124">
        <v>32</v>
      </c>
      <c r="D18" s="128" t="s">
        <v>0</v>
      </c>
      <c r="E18" s="128" t="s">
        <v>100</v>
      </c>
      <c r="F18" s="119" t="s">
        <v>3</v>
      </c>
      <c r="G18" s="129">
        <v>20000</v>
      </c>
      <c r="H18" s="132" t="s">
        <v>164</v>
      </c>
      <c r="I18" s="90"/>
      <c r="J18" s="90"/>
      <c r="K18" s="90"/>
      <c r="L18" s="90"/>
      <c r="M18" s="90"/>
      <c r="N18" s="90"/>
      <c r="O18" s="90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</row>
    <row r="19" spans="1:63" x14ac:dyDescent="0.25">
      <c r="A19" s="122">
        <v>5</v>
      </c>
      <c r="B19" s="119">
        <v>2</v>
      </c>
      <c r="C19" s="124">
        <v>142.80000000000001</v>
      </c>
      <c r="D19" s="128" t="s">
        <v>0</v>
      </c>
      <c r="E19" s="128" t="s">
        <v>99</v>
      </c>
      <c r="F19" s="119" t="s">
        <v>3</v>
      </c>
      <c r="G19" s="129">
        <v>18000</v>
      </c>
      <c r="H19" s="132" t="s">
        <v>166</v>
      </c>
      <c r="I19" s="90"/>
      <c r="J19" s="90"/>
      <c r="K19" s="90"/>
      <c r="L19" s="90"/>
      <c r="M19" s="90"/>
      <c r="N19" s="90"/>
      <c r="O19" s="90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</row>
    <row r="20" spans="1:63" ht="14.25" customHeight="1" x14ac:dyDescent="0.25">
      <c r="A20" s="122">
        <v>5</v>
      </c>
      <c r="B20" s="119">
        <v>4</v>
      </c>
      <c r="C20" s="124">
        <v>31.9</v>
      </c>
      <c r="D20" s="128" t="s">
        <v>0</v>
      </c>
      <c r="E20" s="128" t="s">
        <v>100</v>
      </c>
      <c r="F20" s="119" t="s">
        <v>3</v>
      </c>
      <c r="G20" s="129">
        <v>20000</v>
      </c>
      <c r="H20" s="128"/>
      <c r="I20" s="90"/>
      <c r="J20" s="90"/>
      <c r="K20" s="90"/>
      <c r="L20" s="90"/>
      <c r="M20" s="90"/>
      <c r="N20" s="90"/>
      <c r="O20" s="90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</row>
    <row r="21" spans="1:63" s="44" customFormat="1" ht="15" customHeight="1" x14ac:dyDescent="0.25">
      <c r="A21" s="125">
        <v>5</v>
      </c>
      <c r="B21" s="126" t="s">
        <v>42</v>
      </c>
      <c r="C21" s="127">
        <f>SUM(C16:C20)</f>
        <v>367</v>
      </c>
      <c r="D21" s="128"/>
      <c r="E21" s="128"/>
      <c r="F21" s="128"/>
      <c r="G21" s="129"/>
      <c r="H21" s="128"/>
      <c r="I21" s="90"/>
      <c r="J21" s="90"/>
      <c r="K21" s="90"/>
      <c r="L21" s="90"/>
      <c r="M21" s="90"/>
      <c r="N21" s="90"/>
      <c r="O21" s="90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</row>
    <row r="22" spans="1:63" s="44" customFormat="1" ht="15" customHeight="1" x14ac:dyDescent="0.25">
      <c r="A22" s="130" t="s">
        <v>6</v>
      </c>
      <c r="B22" s="131" t="s">
        <v>7</v>
      </c>
      <c r="C22" s="123">
        <v>183</v>
      </c>
      <c r="D22" s="132" t="s">
        <v>8</v>
      </c>
      <c r="E22" s="132" t="s">
        <v>99</v>
      </c>
      <c r="F22" s="132" t="s">
        <v>3</v>
      </c>
      <c r="G22" s="129">
        <v>6000</v>
      </c>
      <c r="H22" s="128"/>
      <c r="I22" s="90"/>
      <c r="J22" s="90"/>
      <c r="K22" s="90"/>
      <c r="L22" s="90"/>
      <c r="M22" s="90"/>
      <c r="N22" s="90"/>
      <c r="O22" s="90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</row>
    <row r="23" spans="1:63" s="44" customFormat="1" ht="15" customHeight="1" x14ac:dyDescent="0.25">
      <c r="A23" s="130" t="s">
        <v>6</v>
      </c>
      <c r="B23" s="131" t="s">
        <v>121</v>
      </c>
      <c r="C23" s="123">
        <v>16.3</v>
      </c>
      <c r="D23" s="132" t="s">
        <v>0</v>
      </c>
      <c r="E23" s="132" t="s">
        <v>100</v>
      </c>
      <c r="F23" s="132" t="s">
        <v>3</v>
      </c>
      <c r="G23" s="129">
        <v>12000</v>
      </c>
      <c r="H23" s="128"/>
      <c r="I23" s="90"/>
      <c r="J23" s="90"/>
      <c r="K23" s="90"/>
      <c r="L23" s="90"/>
      <c r="M23" s="90"/>
      <c r="N23" s="90"/>
      <c r="O23" s="9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</row>
    <row r="24" spans="1:63" x14ac:dyDescent="0.25">
      <c r="A24" s="125" t="s">
        <v>6</v>
      </c>
      <c r="B24" s="126" t="s">
        <v>42</v>
      </c>
      <c r="C24" s="127">
        <f>SUM(C22:C22)</f>
        <v>183</v>
      </c>
      <c r="D24" s="128"/>
      <c r="E24" s="128"/>
      <c r="F24" s="128"/>
      <c r="G24" s="129"/>
      <c r="H24" s="128"/>
      <c r="I24" s="90"/>
      <c r="J24" s="90"/>
      <c r="K24" s="90"/>
      <c r="L24" s="90"/>
      <c r="M24" s="90"/>
      <c r="N24" s="90"/>
      <c r="O24" s="90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</row>
    <row r="25" spans="1:63" x14ac:dyDescent="0.25">
      <c r="A25" s="130" t="s">
        <v>62</v>
      </c>
      <c r="B25" s="131">
        <v>2</v>
      </c>
      <c r="C25" s="123">
        <v>246.2</v>
      </c>
      <c r="D25" s="132" t="s">
        <v>152</v>
      </c>
      <c r="E25" s="132" t="s">
        <v>153</v>
      </c>
      <c r="F25" s="119" t="s">
        <v>3</v>
      </c>
      <c r="G25" s="129">
        <v>14000</v>
      </c>
      <c r="H25" s="132"/>
      <c r="I25" s="90"/>
      <c r="J25" s="90"/>
      <c r="K25" s="97"/>
      <c r="L25" s="97"/>
      <c r="M25" s="97"/>
      <c r="N25" s="90"/>
      <c r="O25" s="90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</row>
    <row r="26" spans="1:63" x14ac:dyDescent="0.25">
      <c r="A26" s="130" t="s">
        <v>62</v>
      </c>
      <c r="B26" s="131">
        <v>3</v>
      </c>
      <c r="C26" s="123">
        <v>510.2</v>
      </c>
      <c r="D26" s="132" t="s">
        <v>152</v>
      </c>
      <c r="E26" s="132" t="s">
        <v>153</v>
      </c>
      <c r="F26" s="119" t="s">
        <v>3</v>
      </c>
      <c r="G26" s="129">
        <v>14000</v>
      </c>
      <c r="H26" s="132"/>
      <c r="I26" s="90"/>
      <c r="J26" s="90"/>
      <c r="K26" s="97"/>
      <c r="L26" s="97"/>
      <c r="M26" s="97"/>
      <c r="N26" s="90"/>
      <c r="O26" s="90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</row>
    <row r="27" spans="1:63" x14ac:dyDescent="0.25">
      <c r="A27" s="125" t="s">
        <v>62</v>
      </c>
      <c r="B27" s="126" t="s">
        <v>42</v>
      </c>
      <c r="C27" s="127">
        <f>SUM(C25:C26)</f>
        <v>756.4</v>
      </c>
      <c r="D27" s="128"/>
      <c r="E27" s="128"/>
      <c r="F27" s="128"/>
      <c r="G27" s="129"/>
      <c r="H27" s="128"/>
      <c r="I27" s="90"/>
      <c r="J27" s="90"/>
      <c r="K27" s="97"/>
      <c r="L27" s="97"/>
      <c r="M27" s="97"/>
      <c r="N27" s="90"/>
      <c r="O27" s="90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</row>
    <row r="28" spans="1:63" s="39" customFormat="1" x14ac:dyDescent="0.25">
      <c r="A28" s="192" t="s">
        <v>12</v>
      </c>
      <c r="B28" s="132" t="s">
        <v>7</v>
      </c>
      <c r="C28" s="123">
        <v>32.1</v>
      </c>
      <c r="D28" s="132" t="s">
        <v>8</v>
      </c>
      <c r="E28" s="132" t="s">
        <v>8</v>
      </c>
      <c r="F28" s="132" t="s">
        <v>3</v>
      </c>
      <c r="G28" s="129">
        <v>8000</v>
      </c>
      <c r="H28" s="132"/>
      <c r="I28" s="91"/>
      <c r="J28" s="91"/>
      <c r="K28" s="91"/>
      <c r="L28" s="91"/>
      <c r="M28" s="91"/>
      <c r="N28" s="91"/>
      <c r="O28" s="91"/>
    </row>
    <row r="29" spans="1:63" s="39" customFormat="1" x14ac:dyDescent="0.25">
      <c r="A29" s="192" t="s">
        <v>12</v>
      </c>
      <c r="B29" s="132" t="s">
        <v>7</v>
      </c>
      <c r="C29" s="123">
        <v>37.700000000000003</v>
      </c>
      <c r="D29" s="132" t="s">
        <v>8</v>
      </c>
      <c r="E29" s="132" t="s">
        <v>8</v>
      </c>
      <c r="F29" s="132" t="s">
        <v>3</v>
      </c>
      <c r="G29" s="129">
        <v>8000</v>
      </c>
      <c r="H29" s="132"/>
      <c r="I29" s="91"/>
      <c r="J29" s="91"/>
      <c r="K29" s="91"/>
      <c r="L29" s="91"/>
      <c r="M29" s="91"/>
      <c r="N29" s="91"/>
      <c r="O29" s="91"/>
    </row>
    <row r="30" spans="1:63" s="39" customFormat="1" x14ac:dyDescent="0.25">
      <c r="A30" s="192" t="s">
        <v>12</v>
      </c>
      <c r="B30" s="132" t="s">
        <v>7</v>
      </c>
      <c r="C30" s="123">
        <v>12.3</v>
      </c>
      <c r="D30" s="132" t="s">
        <v>8</v>
      </c>
      <c r="E30" s="132" t="s">
        <v>8</v>
      </c>
      <c r="F30" s="132" t="s">
        <v>3</v>
      </c>
      <c r="G30" s="129">
        <v>8000</v>
      </c>
      <c r="H30" s="132"/>
      <c r="I30" s="91"/>
      <c r="J30" s="91"/>
      <c r="K30" s="91"/>
      <c r="L30" s="91"/>
      <c r="M30" s="91"/>
      <c r="N30" s="91"/>
      <c r="O30" s="91"/>
    </row>
    <row r="31" spans="1:63" s="39" customFormat="1" x14ac:dyDescent="0.25">
      <c r="A31" s="192" t="s">
        <v>12</v>
      </c>
      <c r="B31" s="132" t="s">
        <v>7</v>
      </c>
      <c r="C31" s="123">
        <v>22.8</v>
      </c>
      <c r="D31" s="132" t="s">
        <v>8</v>
      </c>
      <c r="E31" s="132" t="s">
        <v>8</v>
      </c>
      <c r="F31" s="132" t="s">
        <v>3</v>
      </c>
      <c r="G31" s="129">
        <v>8000</v>
      </c>
      <c r="H31" s="132"/>
      <c r="I31" s="91"/>
      <c r="J31" s="91"/>
      <c r="K31" s="91"/>
      <c r="L31" s="91"/>
      <c r="M31" s="91"/>
      <c r="N31" s="91"/>
      <c r="O31" s="91"/>
    </row>
    <row r="32" spans="1:63" s="39" customFormat="1" x14ac:dyDescent="0.25">
      <c r="A32" s="192" t="s">
        <v>12</v>
      </c>
      <c r="B32" s="132" t="s">
        <v>7</v>
      </c>
      <c r="C32" s="123">
        <v>23.6</v>
      </c>
      <c r="D32" s="132" t="s">
        <v>8</v>
      </c>
      <c r="E32" s="132" t="s">
        <v>8</v>
      </c>
      <c r="F32" s="132" t="s">
        <v>3</v>
      </c>
      <c r="G32" s="129">
        <v>8000</v>
      </c>
      <c r="H32" s="132"/>
      <c r="I32" s="91"/>
      <c r="J32" s="91"/>
      <c r="K32" s="91"/>
      <c r="L32" s="91"/>
      <c r="M32" s="91"/>
      <c r="N32" s="91"/>
      <c r="O32" s="91"/>
    </row>
    <row r="33" spans="1:51" s="39" customFormat="1" x14ac:dyDescent="0.25">
      <c r="A33" s="192" t="s">
        <v>12</v>
      </c>
      <c r="B33" s="132" t="s">
        <v>7</v>
      </c>
      <c r="C33" s="123">
        <v>65.099999999999994</v>
      </c>
      <c r="D33" s="132" t="s">
        <v>8</v>
      </c>
      <c r="E33" s="132" t="s">
        <v>8</v>
      </c>
      <c r="F33" s="143" t="s">
        <v>3</v>
      </c>
      <c r="G33" s="129">
        <v>8000</v>
      </c>
      <c r="H33" s="132"/>
      <c r="I33" s="91"/>
      <c r="J33" s="91"/>
      <c r="K33" s="91"/>
      <c r="L33" s="91"/>
      <c r="M33" s="91"/>
      <c r="N33" s="91"/>
      <c r="O33" s="91"/>
    </row>
    <row r="34" spans="1:51" s="39" customFormat="1" x14ac:dyDescent="0.25">
      <c r="A34" s="192" t="s">
        <v>126</v>
      </c>
      <c r="B34" s="132" t="s">
        <v>7</v>
      </c>
      <c r="C34" s="123">
        <v>500</v>
      </c>
      <c r="D34" s="132" t="s">
        <v>8</v>
      </c>
      <c r="E34" s="132" t="s">
        <v>112</v>
      </c>
      <c r="F34" s="143" t="s">
        <v>3</v>
      </c>
      <c r="G34" s="129">
        <v>8000</v>
      </c>
      <c r="H34" s="132"/>
      <c r="I34" s="91"/>
      <c r="J34" s="91"/>
      <c r="K34" s="91"/>
      <c r="L34" s="91"/>
      <c r="M34" s="91"/>
      <c r="N34" s="91"/>
      <c r="O34" s="91"/>
    </row>
    <row r="35" spans="1:51" s="39" customFormat="1" x14ac:dyDescent="0.25">
      <c r="A35" s="192" t="s">
        <v>126</v>
      </c>
      <c r="B35" s="132" t="s">
        <v>121</v>
      </c>
      <c r="C35" s="123">
        <v>871</v>
      </c>
      <c r="D35" s="132" t="s">
        <v>9</v>
      </c>
      <c r="E35" s="132" t="s">
        <v>127</v>
      </c>
      <c r="F35" s="143" t="s">
        <v>3</v>
      </c>
      <c r="G35" s="129">
        <v>20000</v>
      </c>
      <c r="H35" s="132"/>
      <c r="I35" s="91"/>
      <c r="J35" s="91"/>
      <c r="K35" s="91"/>
      <c r="L35" s="91"/>
      <c r="M35" s="91"/>
      <c r="N35" s="91"/>
      <c r="O35" s="91"/>
    </row>
    <row r="36" spans="1:51" s="39" customFormat="1" x14ac:dyDescent="0.25">
      <c r="A36" s="192" t="s">
        <v>58</v>
      </c>
      <c r="B36" s="132">
        <v>3</v>
      </c>
      <c r="C36" s="123">
        <v>205.4</v>
      </c>
      <c r="D36" s="132" t="s">
        <v>0</v>
      </c>
      <c r="E36" s="132" t="s">
        <v>100</v>
      </c>
      <c r="F36" s="143" t="s">
        <v>120</v>
      </c>
      <c r="G36" s="129">
        <v>20000</v>
      </c>
      <c r="H36" s="132"/>
      <c r="I36" s="91"/>
      <c r="J36" s="91"/>
      <c r="K36" s="91"/>
      <c r="L36" s="91"/>
      <c r="M36" s="91"/>
      <c r="N36" s="91"/>
      <c r="O36" s="91"/>
    </row>
    <row r="37" spans="1:51" s="39" customFormat="1" x14ac:dyDescent="0.25">
      <c r="A37" s="192" t="s">
        <v>58</v>
      </c>
      <c r="B37" s="132">
        <v>3</v>
      </c>
      <c r="C37" s="123">
        <v>103.7</v>
      </c>
      <c r="D37" s="132" t="s">
        <v>0</v>
      </c>
      <c r="E37" s="132" t="s">
        <v>100</v>
      </c>
      <c r="F37" s="143" t="s">
        <v>120</v>
      </c>
      <c r="G37" s="129">
        <v>20000</v>
      </c>
      <c r="H37" s="132"/>
      <c r="I37" s="91"/>
      <c r="J37" s="91"/>
      <c r="K37" s="91"/>
      <c r="L37" s="91"/>
      <c r="M37" s="91"/>
      <c r="N37" s="91"/>
      <c r="O37" s="91"/>
    </row>
    <row r="38" spans="1:51" s="39" customFormat="1" x14ac:dyDescent="0.25">
      <c r="A38" s="192" t="s">
        <v>58</v>
      </c>
      <c r="B38" s="132">
        <v>6</v>
      </c>
      <c r="C38" s="123">
        <v>35.6</v>
      </c>
      <c r="D38" s="132" t="s">
        <v>0</v>
      </c>
      <c r="E38" s="132" t="s">
        <v>100</v>
      </c>
      <c r="F38" s="143" t="s">
        <v>120</v>
      </c>
      <c r="G38" s="129">
        <v>20000</v>
      </c>
      <c r="H38" s="132"/>
      <c r="I38" s="91"/>
      <c r="J38" s="91"/>
      <c r="K38" s="91"/>
      <c r="L38" s="91"/>
      <c r="M38" s="91"/>
      <c r="N38" s="91"/>
      <c r="O38" s="91"/>
    </row>
    <row r="39" spans="1:51" s="39" customFormat="1" x14ac:dyDescent="0.25">
      <c r="A39" s="192" t="s">
        <v>58</v>
      </c>
      <c r="B39" s="132">
        <v>6</v>
      </c>
      <c r="C39" s="123">
        <v>87.2</v>
      </c>
      <c r="D39" s="132" t="s">
        <v>0</v>
      </c>
      <c r="E39" s="132" t="s">
        <v>100</v>
      </c>
      <c r="F39" s="143" t="s">
        <v>120</v>
      </c>
      <c r="G39" s="129">
        <v>20000</v>
      </c>
      <c r="H39" s="132"/>
      <c r="I39" s="91"/>
      <c r="J39" s="91"/>
      <c r="K39" s="91"/>
      <c r="L39" s="91"/>
      <c r="M39" s="91"/>
      <c r="N39" s="91"/>
      <c r="O39" s="91"/>
    </row>
    <row r="40" spans="1:51" s="39" customFormat="1" x14ac:dyDescent="0.25">
      <c r="A40" s="137" t="s">
        <v>58</v>
      </c>
      <c r="B40" s="138">
        <v>8</v>
      </c>
      <c r="C40" s="139">
        <v>188.5</v>
      </c>
      <c r="D40" s="138" t="s">
        <v>8</v>
      </c>
      <c r="E40" s="138" t="s">
        <v>73</v>
      </c>
      <c r="F40" s="141" t="s">
        <v>10</v>
      </c>
      <c r="G40" s="140">
        <v>7000</v>
      </c>
      <c r="H40" s="138" t="s">
        <v>71</v>
      </c>
      <c r="I40" s="92"/>
      <c r="J40" s="92"/>
      <c r="K40" s="92"/>
      <c r="L40" s="92"/>
      <c r="M40" s="92"/>
      <c r="N40" s="92"/>
      <c r="O40" s="92"/>
    </row>
    <row r="41" spans="1:51" ht="30" x14ac:dyDescent="0.25">
      <c r="A41" s="125" t="s">
        <v>12</v>
      </c>
      <c r="B41" s="126" t="s">
        <v>42</v>
      </c>
      <c r="C41" s="127">
        <f>SUM(C28:C40)</f>
        <v>2185</v>
      </c>
      <c r="D41" s="128"/>
      <c r="E41" s="128"/>
      <c r="F41" s="128"/>
      <c r="G41" s="129"/>
      <c r="H41" s="128"/>
      <c r="I41" s="93"/>
      <c r="J41" s="93"/>
      <c r="K41" s="101" t="s">
        <v>91</v>
      </c>
      <c r="L41" s="101" t="s">
        <v>92</v>
      </c>
      <c r="M41" s="101" t="s">
        <v>94</v>
      </c>
      <c r="N41" s="98" t="s">
        <v>93</v>
      </c>
      <c r="O41" s="93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</row>
    <row r="42" spans="1:51" x14ac:dyDescent="0.25">
      <c r="A42" s="130">
        <v>17</v>
      </c>
      <c r="B42" s="132">
        <v>1</v>
      </c>
      <c r="C42" s="123">
        <v>163.30000000000001</v>
      </c>
      <c r="D42" s="132" t="s">
        <v>64</v>
      </c>
      <c r="E42" s="132" t="s">
        <v>158</v>
      </c>
      <c r="F42" s="132" t="s">
        <v>102</v>
      </c>
      <c r="G42" s="146">
        <v>20000</v>
      </c>
      <c r="H42" s="132" t="s">
        <v>117</v>
      </c>
      <c r="I42" s="94"/>
      <c r="J42" s="97"/>
      <c r="K42" s="97"/>
      <c r="L42" s="97"/>
      <c r="M42" s="97"/>
      <c r="N42" s="97"/>
      <c r="O42" s="94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</row>
    <row r="43" spans="1:51" x14ac:dyDescent="0.25">
      <c r="A43" s="130">
        <v>17</v>
      </c>
      <c r="B43" s="132">
        <v>1</v>
      </c>
      <c r="C43" s="123">
        <v>105.9</v>
      </c>
      <c r="D43" s="132" t="s">
        <v>156</v>
      </c>
      <c r="E43" s="132" t="s">
        <v>157</v>
      </c>
      <c r="F43" s="132" t="s">
        <v>102</v>
      </c>
      <c r="G43" s="146">
        <v>12000</v>
      </c>
      <c r="H43" s="214"/>
      <c r="I43" s="94"/>
      <c r="J43" s="97"/>
      <c r="K43" s="97"/>
      <c r="L43" s="97"/>
      <c r="M43" s="97"/>
      <c r="N43" s="97"/>
      <c r="O43" s="94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</row>
    <row r="44" spans="1:51" x14ac:dyDescent="0.25">
      <c r="A44" s="130">
        <v>17</v>
      </c>
      <c r="B44" s="132">
        <v>1</v>
      </c>
      <c r="C44" s="123">
        <v>830</v>
      </c>
      <c r="D44" s="132" t="s">
        <v>64</v>
      </c>
      <c r="E44" s="132" t="s">
        <v>137</v>
      </c>
      <c r="F44" s="132" t="s">
        <v>102</v>
      </c>
      <c r="G44" s="146">
        <v>17000</v>
      </c>
      <c r="H44" s="132"/>
      <c r="I44" s="94"/>
      <c r="J44" s="97"/>
      <c r="K44" s="97"/>
      <c r="L44" s="97"/>
      <c r="M44" s="97"/>
      <c r="N44" s="97"/>
      <c r="O44" s="94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</row>
    <row r="45" spans="1:51" x14ac:dyDescent="0.25">
      <c r="A45" s="122">
        <v>17</v>
      </c>
      <c r="B45" s="149" t="s">
        <v>167</v>
      </c>
      <c r="C45" s="124">
        <v>317.7</v>
      </c>
      <c r="D45" s="128" t="s">
        <v>0</v>
      </c>
      <c r="E45" s="119" t="s">
        <v>168</v>
      </c>
      <c r="F45" s="119" t="s">
        <v>3</v>
      </c>
      <c r="G45" s="148">
        <v>18000</v>
      </c>
      <c r="H45" s="119" t="s">
        <v>169</v>
      </c>
      <c r="I45" s="94"/>
      <c r="J45" s="97"/>
      <c r="K45" s="97"/>
      <c r="L45" s="97"/>
      <c r="M45" s="97"/>
      <c r="N45" s="97"/>
      <c r="O45" s="94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</row>
    <row r="46" spans="1:51" x14ac:dyDescent="0.25">
      <c r="A46" s="122">
        <v>17</v>
      </c>
      <c r="B46" s="149" t="s">
        <v>167</v>
      </c>
      <c r="C46" s="124">
        <v>536</v>
      </c>
      <c r="D46" s="128" t="s">
        <v>171</v>
      </c>
      <c r="E46" s="119" t="s">
        <v>168</v>
      </c>
      <c r="F46" s="119" t="s">
        <v>3</v>
      </c>
      <c r="G46" s="148">
        <v>12000</v>
      </c>
      <c r="H46" s="119" t="s">
        <v>170</v>
      </c>
      <c r="I46" s="94"/>
      <c r="J46" s="97"/>
      <c r="K46" s="97"/>
      <c r="L46" s="97"/>
      <c r="M46" s="97"/>
      <c r="N46" s="97"/>
      <c r="O46" s="94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1:51" x14ac:dyDescent="0.25">
      <c r="A47" s="122">
        <v>17</v>
      </c>
      <c r="B47" s="149" t="s">
        <v>131</v>
      </c>
      <c r="C47" s="124">
        <v>60</v>
      </c>
      <c r="D47" s="128" t="s">
        <v>0</v>
      </c>
      <c r="E47" s="119" t="s">
        <v>180</v>
      </c>
      <c r="F47" s="119" t="s">
        <v>3</v>
      </c>
      <c r="G47" s="148">
        <v>14000</v>
      </c>
      <c r="H47" s="119" t="s">
        <v>179</v>
      </c>
      <c r="I47" s="94"/>
      <c r="J47" s="97"/>
      <c r="K47" s="97"/>
      <c r="L47" s="97"/>
      <c r="M47" s="97"/>
      <c r="N47" s="97"/>
      <c r="O47" s="94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</row>
    <row r="48" spans="1:51" x14ac:dyDescent="0.25">
      <c r="A48" s="122">
        <v>17</v>
      </c>
      <c r="B48" s="149" t="s">
        <v>111</v>
      </c>
      <c r="C48" s="124">
        <v>246.3</v>
      </c>
      <c r="D48" s="128" t="s">
        <v>9</v>
      </c>
      <c r="E48" s="119" t="s">
        <v>72</v>
      </c>
      <c r="F48" s="119" t="s">
        <v>3</v>
      </c>
      <c r="G48" s="148">
        <v>17000</v>
      </c>
      <c r="H48" s="119" t="s">
        <v>159</v>
      </c>
      <c r="I48" s="94"/>
      <c r="J48" s="97"/>
      <c r="K48" s="97"/>
      <c r="L48" s="97"/>
      <c r="M48" s="97"/>
      <c r="N48" s="97"/>
      <c r="O48" s="94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</row>
    <row r="49" spans="1:51" x14ac:dyDescent="0.25">
      <c r="A49" s="130">
        <v>17</v>
      </c>
      <c r="B49" s="132">
        <v>4</v>
      </c>
      <c r="C49" s="123">
        <v>43.7</v>
      </c>
      <c r="D49" s="132" t="s">
        <v>0</v>
      </c>
      <c r="E49" s="132" t="s">
        <v>68</v>
      </c>
      <c r="F49" s="132" t="s">
        <v>3</v>
      </c>
      <c r="G49" s="146">
        <v>18000</v>
      </c>
      <c r="H49" s="132"/>
      <c r="I49" s="94"/>
      <c r="J49" s="94"/>
      <c r="K49" s="94"/>
      <c r="L49" s="94"/>
      <c r="M49" s="94"/>
      <c r="N49" s="94"/>
      <c r="O49" s="94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</row>
    <row r="50" spans="1:51" x14ac:dyDescent="0.25">
      <c r="A50" s="130">
        <v>17</v>
      </c>
      <c r="B50" s="132">
        <v>4</v>
      </c>
      <c r="C50" s="123">
        <v>25.7</v>
      </c>
      <c r="D50" s="132" t="s">
        <v>0</v>
      </c>
      <c r="E50" s="132" t="s">
        <v>100</v>
      </c>
      <c r="F50" s="132" t="s">
        <v>3</v>
      </c>
      <c r="G50" s="146">
        <v>18000</v>
      </c>
      <c r="H50" s="132"/>
      <c r="I50" s="94"/>
      <c r="J50" s="94"/>
      <c r="K50" s="94"/>
      <c r="L50" s="94"/>
      <c r="M50" s="94"/>
      <c r="N50" s="94"/>
      <c r="O50" s="94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</row>
    <row r="51" spans="1:51" x14ac:dyDescent="0.25">
      <c r="A51" s="130">
        <v>17</v>
      </c>
      <c r="B51" s="132">
        <v>4</v>
      </c>
      <c r="C51" s="123">
        <v>48.5</v>
      </c>
      <c r="D51" s="132" t="s">
        <v>0</v>
      </c>
      <c r="E51" s="132" t="s">
        <v>66</v>
      </c>
      <c r="F51" s="119" t="s">
        <v>3</v>
      </c>
      <c r="G51" s="148">
        <v>18000</v>
      </c>
      <c r="H51" s="119"/>
      <c r="I51" s="94"/>
      <c r="J51" s="94"/>
      <c r="K51" s="94"/>
      <c r="L51" s="94"/>
      <c r="M51" s="94"/>
      <c r="N51" s="94"/>
      <c r="O51" s="94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</row>
    <row r="52" spans="1:51" x14ac:dyDescent="0.25">
      <c r="A52" s="130">
        <v>17</v>
      </c>
      <c r="B52" s="132">
        <v>4</v>
      </c>
      <c r="C52" s="123">
        <v>86.9</v>
      </c>
      <c r="D52" s="132" t="s">
        <v>0</v>
      </c>
      <c r="E52" s="132" t="s">
        <v>66</v>
      </c>
      <c r="F52" s="119" t="s">
        <v>3</v>
      </c>
      <c r="G52" s="148">
        <v>18000</v>
      </c>
      <c r="H52" s="119"/>
      <c r="I52" s="94"/>
      <c r="J52" s="94"/>
      <c r="K52" s="94"/>
      <c r="L52" s="94"/>
      <c r="M52" s="94"/>
      <c r="N52" s="94"/>
      <c r="O52" s="94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51" x14ac:dyDescent="0.25">
      <c r="A53" s="125">
        <v>17</v>
      </c>
      <c r="B53" s="126" t="s">
        <v>42</v>
      </c>
      <c r="C53" s="127">
        <f>SUM(C42:C52)</f>
        <v>2464</v>
      </c>
      <c r="D53" s="128"/>
      <c r="E53" s="128"/>
      <c r="F53" s="128"/>
      <c r="G53" s="129"/>
      <c r="H53" s="128"/>
      <c r="I53" s="90"/>
      <c r="J53" s="90"/>
      <c r="K53" s="90"/>
      <c r="L53" s="90"/>
      <c r="M53" s="90"/>
      <c r="N53" s="90"/>
      <c r="O53" s="90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51" x14ac:dyDescent="0.25">
      <c r="A54" s="130">
        <v>19</v>
      </c>
      <c r="B54" s="202" t="s">
        <v>154</v>
      </c>
      <c r="C54" s="123">
        <v>85</v>
      </c>
      <c r="D54" s="132" t="s">
        <v>155</v>
      </c>
      <c r="E54" s="132" t="s">
        <v>177</v>
      </c>
      <c r="F54" s="119" t="s">
        <v>3</v>
      </c>
      <c r="G54" s="148">
        <v>45000</v>
      </c>
      <c r="H54" s="132" t="s">
        <v>178</v>
      </c>
      <c r="I54" s="90"/>
      <c r="J54" s="90"/>
      <c r="K54" s="90"/>
      <c r="L54" s="90"/>
      <c r="M54" s="90"/>
      <c r="N54" s="90"/>
      <c r="O54" s="90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s="39" customFormat="1" ht="18.75" customHeight="1" x14ac:dyDescent="0.25">
      <c r="A55" s="125">
        <v>19</v>
      </c>
      <c r="B55" s="126" t="s">
        <v>42</v>
      </c>
      <c r="C55" s="127">
        <f>SUM(C54:C54)</f>
        <v>85</v>
      </c>
      <c r="D55" s="128"/>
      <c r="E55" s="128"/>
      <c r="F55" s="128"/>
      <c r="G55" s="129"/>
      <c r="H55" s="128"/>
      <c r="I55" s="93"/>
      <c r="J55" s="93"/>
      <c r="K55" s="93"/>
      <c r="L55" s="93"/>
      <c r="M55" s="93"/>
      <c r="N55" s="93"/>
      <c r="O55" s="93"/>
    </row>
    <row r="56" spans="1:51" s="39" customFormat="1" ht="18.75" customHeight="1" x14ac:dyDescent="0.25">
      <c r="A56" s="130">
        <v>20</v>
      </c>
      <c r="B56" s="132">
        <v>1</v>
      </c>
      <c r="C56" s="123">
        <v>85.8</v>
      </c>
      <c r="D56" s="132" t="s">
        <v>155</v>
      </c>
      <c r="E56" s="132" t="s">
        <v>72</v>
      </c>
      <c r="F56" s="119" t="s">
        <v>3</v>
      </c>
      <c r="G56" s="148">
        <v>45000</v>
      </c>
      <c r="H56" s="132" t="s">
        <v>165</v>
      </c>
      <c r="I56" s="93"/>
      <c r="J56" s="93"/>
      <c r="K56" s="93"/>
      <c r="L56" s="93"/>
      <c r="M56" s="93"/>
      <c r="N56" s="93"/>
      <c r="O56" s="93"/>
    </row>
    <row r="57" spans="1:51" s="39" customFormat="1" ht="18.75" customHeight="1" x14ac:dyDescent="0.25">
      <c r="A57" s="130">
        <v>20</v>
      </c>
      <c r="B57" s="132" t="s">
        <v>135</v>
      </c>
      <c r="C57" s="123">
        <v>392.7</v>
      </c>
      <c r="D57" s="132" t="s">
        <v>0</v>
      </c>
      <c r="E57" s="132" t="s">
        <v>66</v>
      </c>
      <c r="F57" s="119" t="s">
        <v>3</v>
      </c>
      <c r="G57" s="148">
        <v>18000</v>
      </c>
      <c r="H57" s="132" t="s">
        <v>172</v>
      </c>
      <c r="I57" s="93"/>
      <c r="J57" s="93"/>
      <c r="K57" s="93"/>
      <c r="L57" s="93"/>
      <c r="M57" s="93"/>
      <c r="N57" s="93"/>
      <c r="O57" s="93"/>
    </row>
    <row r="58" spans="1:51" s="39" customFormat="1" ht="18.75" customHeight="1" x14ac:dyDescent="0.25">
      <c r="A58" s="125">
        <v>20</v>
      </c>
      <c r="B58" s="126" t="s">
        <v>42</v>
      </c>
      <c r="C58" s="127">
        <f>SUM(C56:C57)</f>
        <v>478.5</v>
      </c>
      <c r="D58" s="128"/>
      <c r="E58" s="128"/>
      <c r="F58" s="128"/>
      <c r="G58" s="129"/>
      <c r="H58" s="128"/>
      <c r="I58" s="93"/>
      <c r="J58" s="93"/>
      <c r="K58" s="93"/>
      <c r="L58" s="93"/>
      <c r="M58" s="93"/>
      <c r="N58" s="93"/>
      <c r="O58" s="93"/>
    </row>
    <row r="59" spans="1:51" s="107" customFormat="1" ht="15" customHeight="1" x14ac:dyDescent="0.25">
      <c r="A59" s="122">
        <v>21</v>
      </c>
      <c r="B59" s="119">
        <v>3</v>
      </c>
      <c r="C59" s="124">
        <v>170.4</v>
      </c>
      <c r="D59" s="132" t="s">
        <v>0</v>
      </c>
      <c r="E59" s="119" t="s">
        <v>99</v>
      </c>
      <c r="F59" s="119" t="s">
        <v>3</v>
      </c>
      <c r="G59" s="148">
        <v>18000</v>
      </c>
      <c r="H59" s="150" t="s">
        <v>173</v>
      </c>
      <c r="I59" s="106"/>
      <c r="J59" s="106"/>
      <c r="K59" s="106"/>
      <c r="L59" s="106"/>
      <c r="M59" s="106"/>
      <c r="N59" s="106"/>
      <c r="O59" s="106"/>
    </row>
    <row r="60" spans="1:51" s="107" customFormat="1" ht="15" customHeight="1" x14ac:dyDescent="0.25">
      <c r="A60" s="205">
        <v>21</v>
      </c>
      <c r="B60" s="206">
        <v>3</v>
      </c>
      <c r="C60" s="217">
        <v>212.6</v>
      </c>
      <c r="D60" s="206" t="s">
        <v>0</v>
      </c>
      <c r="E60" s="206" t="s">
        <v>99</v>
      </c>
      <c r="F60" s="206" t="s">
        <v>3</v>
      </c>
      <c r="G60" s="218">
        <v>18000</v>
      </c>
      <c r="H60" s="219" t="s">
        <v>181</v>
      </c>
      <c r="I60" s="106"/>
      <c r="J60" s="106"/>
      <c r="K60" s="106"/>
      <c r="L60" s="106"/>
      <c r="M60" s="106"/>
      <c r="N60" s="106"/>
      <c r="O60" s="106"/>
    </row>
    <row r="61" spans="1:51" s="107" customFormat="1" ht="15" customHeight="1" x14ac:dyDescent="0.25">
      <c r="A61" s="122">
        <v>21</v>
      </c>
      <c r="B61" s="119">
        <v>3</v>
      </c>
      <c r="C61" s="124">
        <v>36.4</v>
      </c>
      <c r="D61" s="132" t="s">
        <v>0</v>
      </c>
      <c r="E61" s="119" t="s">
        <v>99</v>
      </c>
      <c r="F61" s="119" t="s">
        <v>3</v>
      </c>
      <c r="G61" s="148">
        <v>18000</v>
      </c>
      <c r="H61" s="150"/>
      <c r="I61" s="106"/>
      <c r="J61" s="106"/>
      <c r="K61" s="106"/>
      <c r="L61" s="106"/>
      <c r="M61" s="106"/>
      <c r="N61" s="106"/>
      <c r="O61" s="106"/>
    </row>
    <row r="62" spans="1:51" s="40" customFormat="1" ht="17.25" customHeight="1" x14ac:dyDescent="0.25">
      <c r="A62" s="151">
        <v>21</v>
      </c>
      <c r="B62" s="152" t="s">
        <v>42</v>
      </c>
      <c r="C62" s="127">
        <f>SUM(C59:C61)</f>
        <v>419.4</v>
      </c>
      <c r="D62" s="153"/>
      <c r="E62" s="153"/>
      <c r="F62" s="153"/>
      <c r="G62" s="129"/>
      <c r="H62" s="128"/>
      <c r="I62" s="90"/>
      <c r="J62" s="90"/>
      <c r="K62" s="90"/>
      <c r="L62" s="90"/>
      <c r="M62" s="90"/>
      <c r="N62" s="90"/>
      <c r="O62" s="90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3" spans="1:51" s="40" customFormat="1" ht="17.25" customHeight="1" x14ac:dyDescent="0.25">
      <c r="A63" s="122">
        <v>23</v>
      </c>
      <c r="B63" s="119" t="s">
        <v>138</v>
      </c>
      <c r="C63" s="124">
        <v>83</v>
      </c>
      <c r="D63" s="119" t="s">
        <v>0</v>
      </c>
      <c r="E63" s="119" t="s">
        <v>5</v>
      </c>
      <c r="F63" s="119" t="s">
        <v>3</v>
      </c>
      <c r="G63" s="120">
        <v>12000</v>
      </c>
      <c r="H63" s="150"/>
      <c r="I63" s="90"/>
      <c r="J63" s="90"/>
      <c r="K63" s="90"/>
      <c r="L63" s="90"/>
      <c r="M63" s="90"/>
      <c r="N63" s="90"/>
      <c r="O63" s="90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s="40" customFormat="1" ht="17.25" customHeight="1" x14ac:dyDescent="0.25">
      <c r="A64" s="151">
        <v>23</v>
      </c>
      <c r="B64" s="152" t="s">
        <v>42</v>
      </c>
      <c r="C64" s="127">
        <f>SUM(C63:C63)</f>
        <v>83</v>
      </c>
      <c r="D64" s="153"/>
      <c r="E64" s="153"/>
      <c r="F64" s="153"/>
      <c r="G64" s="129"/>
      <c r="H64" s="128"/>
      <c r="I64" s="90"/>
      <c r="J64" s="90"/>
      <c r="K64" s="90"/>
      <c r="L64" s="90"/>
      <c r="M64" s="90"/>
      <c r="N64" s="90"/>
      <c r="O64" s="90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1:51" x14ac:dyDescent="0.25">
      <c r="A65" s="157" t="s">
        <v>35</v>
      </c>
      <c r="B65" s="156" t="s">
        <v>36</v>
      </c>
      <c r="C65" s="154">
        <v>225.7</v>
      </c>
      <c r="D65" s="155" t="s">
        <v>9</v>
      </c>
      <c r="E65" s="156" t="s">
        <v>114</v>
      </c>
      <c r="F65" s="156" t="s">
        <v>57</v>
      </c>
      <c r="G65" s="144">
        <v>8000</v>
      </c>
      <c r="H65" s="136" t="s">
        <v>113</v>
      </c>
      <c r="I65" s="81"/>
      <c r="J65" s="81"/>
      <c r="K65" s="81"/>
      <c r="L65" s="81"/>
      <c r="M65" s="81"/>
      <c r="N65" s="81"/>
      <c r="O65" s="81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1:51" s="40" customFormat="1" x14ac:dyDescent="0.25">
      <c r="A66" s="158" t="s">
        <v>35</v>
      </c>
      <c r="B66" s="152" t="s">
        <v>42</v>
      </c>
      <c r="C66" s="127">
        <f>SUM(C65:C65)</f>
        <v>225.7</v>
      </c>
      <c r="D66" s="159"/>
      <c r="E66" s="160"/>
      <c r="F66" s="160"/>
      <c r="G66" s="161"/>
      <c r="H66" s="161"/>
      <c r="I66" s="79"/>
      <c r="J66" s="79"/>
      <c r="K66" s="79"/>
      <c r="L66" s="79"/>
      <c r="M66" s="79"/>
      <c r="N66" s="79"/>
      <c r="O66" s="7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1:51" x14ac:dyDescent="0.25">
      <c r="A67" s="166">
        <v>25</v>
      </c>
      <c r="B67" s="167">
        <v>1</v>
      </c>
      <c r="C67" s="168">
        <v>507.2</v>
      </c>
      <c r="D67" s="143" t="s">
        <v>145</v>
      </c>
      <c r="E67" s="143" t="s">
        <v>146</v>
      </c>
      <c r="F67" s="119" t="s">
        <v>3</v>
      </c>
      <c r="G67" s="146">
        <v>10000</v>
      </c>
      <c r="H67" s="145"/>
      <c r="I67" s="93"/>
      <c r="J67" s="93"/>
      <c r="K67" s="93"/>
      <c r="L67" s="93"/>
      <c r="M67" s="93"/>
      <c r="N67" s="93"/>
      <c r="O67" s="93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1:51" ht="15.75" customHeight="1" x14ac:dyDescent="0.25">
      <c r="A68" s="151">
        <v>25</v>
      </c>
      <c r="B68" s="152" t="s">
        <v>42</v>
      </c>
      <c r="C68" s="127">
        <f>SUM(C67)</f>
        <v>507.2</v>
      </c>
      <c r="D68" s="160"/>
      <c r="E68" s="160"/>
      <c r="F68" s="160"/>
      <c r="G68" s="161"/>
      <c r="H68" s="161"/>
      <c r="I68" s="93"/>
      <c r="J68" s="93"/>
      <c r="K68" s="93"/>
      <c r="L68" s="93"/>
      <c r="M68" s="93"/>
      <c r="N68" s="93"/>
      <c r="O68" s="93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</row>
    <row r="69" spans="1:51" ht="15.75" customHeight="1" x14ac:dyDescent="0.25">
      <c r="A69" s="166">
        <v>30</v>
      </c>
      <c r="B69" s="191">
        <v>1</v>
      </c>
      <c r="C69" s="123">
        <v>124.2</v>
      </c>
      <c r="D69" s="169" t="s">
        <v>148</v>
      </c>
      <c r="E69" s="142" t="s">
        <v>149</v>
      </c>
      <c r="F69" s="142" t="s">
        <v>3</v>
      </c>
      <c r="G69" s="129">
        <v>11000</v>
      </c>
      <c r="H69" s="210"/>
      <c r="I69" s="95"/>
      <c r="J69" s="98"/>
      <c r="K69" s="98"/>
      <c r="L69" s="98"/>
      <c r="M69" s="98"/>
      <c r="N69" s="95"/>
      <c r="O69" s="98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</row>
    <row r="70" spans="1:51" ht="15.75" customHeight="1" x14ac:dyDescent="0.25">
      <c r="A70" s="220">
        <v>30</v>
      </c>
      <c r="B70" s="221">
        <v>1</v>
      </c>
      <c r="C70" s="217">
        <v>183.3</v>
      </c>
      <c r="D70" s="222" t="s">
        <v>160</v>
      </c>
      <c r="E70" s="223" t="s">
        <v>68</v>
      </c>
      <c r="F70" s="223" t="s">
        <v>3</v>
      </c>
      <c r="G70" s="207">
        <v>9000</v>
      </c>
      <c r="H70" s="224" t="s">
        <v>182</v>
      </c>
      <c r="I70" s="95"/>
      <c r="J70" s="98"/>
      <c r="K70" s="98"/>
      <c r="L70" s="98"/>
      <c r="M70" s="98"/>
      <c r="N70" s="95"/>
      <c r="O70" s="98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1:51" x14ac:dyDescent="0.25">
      <c r="A71" s="151">
        <v>30</v>
      </c>
      <c r="B71" s="152" t="s">
        <v>42</v>
      </c>
      <c r="C71" s="127">
        <f>SUM(C69:C70)</f>
        <v>307.5</v>
      </c>
      <c r="D71" s="153"/>
      <c r="E71" s="153"/>
      <c r="F71" s="153"/>
      <c r="G71" s="148"/>
      <c r="H71" s="128"/>
      <c r="I71" s="93"/>
      <c r="J71" s="93"/>
      <c r="K71" s="93"/>
      <c r="L71" s="93"/>
      <c r="M71" s="93"/>
      <c r="N71" s="93"/>
      <c r="O71" s="93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1:51" x14ac:dyDescent="0.25">
      <c r="A72" s="166" t="s">
        <v>63</v>
      </c>
      <c r="B72" s="170">
        <v>2</v>
      </c>
      <c r="C72" s="201">
        <v>36.299999999999997</v>
      </c>
      <c r="D72" s="142" t="s">
        <v>0</v>
      </c>
      <c r="E72" s="142" t="s">
        <v>100</v>
      </c>
      <c r="F72" s="142" t="s">
        <v>10</v>
      </c>
      <c r="G72" s="164">
        <v>10000</v>
      </c>
      <c r="H72" s="132"/>
      <c r="I72" s="93"/>
      <c r="J72" s="93"/>
      <c r="K72" s="98"/>
      <c r="L72" s="98"/>
      <c r="M72" s="98"/>
      <c r="N72" s="93"/>
      <c r="O72" s="98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1:51" s="40" customFormat="1" ht="15" customHeight="1" x14ac:dyDescent="0.25">
      <c r="A73" s="158" t="s">
        <v>44</v>
      </c>
      <c r="B73" s="152" t="s">
        <v>42</v>
      </c>
      <c r="C73" s="127">
        <f>SUM(C72:C72)</f>
        <v>36.299999999999997</v>
      </c>
      <c r="D73" s="153"/>
      <c r="E73" s="153"/>
      <c r="F73" s="153"/>
      <c r="G73" s="128"/>
      <c r="H73" s="128"/>
      <c r="I73" s="93"/>
      <c r="J73" s="93"/>
      <c r="K73" s="93"/>
      <c r="L73" s="93"/>
      <c r="M73" s="93"/>
      <c r="N73" s="93"/>
      <c r="O73" s="93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1:51" s="40" customFormat="1" ht="15" customHeight="1" x14ac:dyDescent="0.25">
      <c r="A74" s="171">
        <v>32</v>
      </c>
      <c r="B74" s="162">
        <v>1</v>
      </c>
      <c r="C74" s="163">
        <v>169.4</v>
      </c>
      <c r="D74" s="142" t="s">
        <v>9</v>
      </c>
      <c r="E74" s="142" t="s">
        <v>68</v>
      </c>
      <c r="F74" s="142" t="s">
        <v>3</v>
      </c>
      <c r="G74" s="164">
        <v>14000</v>
      </c>
      <c r="H74" s="128"/>
      <c r="I74" s="93"/>
      <c r="J74" s="93"/>
      <c r="K74" s="93"/>
      <c r="L74" s="93"/>
      <c r="M74" s="93"/>
      <c r="N74" s="93"/>
      <c r="O74" s="93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s="40" customFormat="1" ht="15" customHeight="1" x14ac:dyDescent="0.25">
      <c r="A75" s="171">
        <v>32</v>
      </c>
      <c r="B75" s="162">
        <v>2</v>
      </c>
      <c r="C75" s="163">
        <v>104.5</v>
      </c>
      <c r="D75" s="142" t="s">
        <v>0</v>
      </c>
      <c r="E75" s="142" t="s">
        <v>66</v>
      </c>
      <c r="F75" s="142" t="s">
        <v>10</v>
      </c>
      <c r="G75" s="164">
        <v>10000</v>
      </c>
      <c r="H75" s="165"/>
      <c r="I75" s="93"/>
      <c r="J75" s="98"/>
      <c r="K75" s="98"/>
      <c r="L75" s="98"/>
      <c r="M75" s="98"/>
      <c r="N75" s="98"/>
      <c r="O75" s="98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1:51" s="40" customFormat="1" ht="15" customHeight="1" x14ac:dyDescent="0.25">
      <c r="A76" s="171">
        <v>32</v>
      </c>
      <c r="B76" s="162">
        <v>2</v>
      </c>
      <c r="C76" s="163">
        <v>21.7</v>
      </c>
      <c r="D76" s="142" t="s">
        <v>0</v>
      </c>
      <c r="E76" s="142" t="s">
        <v>2</v>
      </c>
      <c r="F76" s="142" t="s">
        <v>3</v>
      </c>
      <c r="G76" s="164">
        <v>12000</v>
      </c>
      <c r="H76" s="165"/>
      <c r="I76" s="93"/>
      <c r="J76" s="98"/>
      <c r="K76" s="98"/>
      <c r="L76" s="98"/>
      <c r="M76" s="98"/>
      <c r="N76" s="98"/>
      <c r="O76" s="98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s="40" customFormat="1" ht="15" customHeight="1" x14ac:dyDescent="0.25">
      <c r="A77" s="171">
        <v>32</v>
      </c>
      <c r="B77" s="162">
        <v>3</v>
      </c>
      <c r="C77" s="163">
        <v>45.3</v>
      </c>
      <c r="D77" s="142" t="s">
        <v>0</v>
      </c>
      <c r="E77" s="142" t="s">
        <v>125</v>
      </c>
      <c r="F77" s="142" t="s">
        <v>3</v>
      </c>
      <c r="G77" s="164">
        <v>10000</v>
      </c>
      <c r="H77" s="165"/>
      <c r="I77" s="93"/>
      <c r="J77" s="98"/>
      <c r="K77" s="98"/>
      <c r="L77" s="98"/>
      <c r="M77" s="98"/>
      <c r="N77" s="98"/>
      <c r="O77" s="98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  <row r="78" spans="1:51" s="40" customFormat="1" ht="15" customHeight="1" x14ac:dyDescent="0.25">
      <c r="A78" s="171">
        <v>32</v>
      </c>
      <c r="B78" s="162">
        <v>3</v>
      </c>
      <c r="C78" s="163">
        <v>33.200000000000003</v>
      </c>
      <c r="D78" s="142" t="s">
        <v>0</v>
      </c>
      <c r="E78" s="142" t="s">
        <v>2</v>
      </c>
      <c r="F78" s="142" t="s">
        <v>3</v>
      </c>
      <c r="G78" s="164">
        <v>10000</v>
      </c>
      <c r="H78" s="165"/>
      <c r="I78" s="93"/>
      <c r="J78" s="98"/>
      <c r="K78" s="98"/>
      <c r="L78" s="98"/>
      <c r="M78" s="98"/>
      <c r="N78" s="98"/>
      <c r="O78" s="9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</row>
    <row r="79" spans="1:51" x14ac:dyDescent="0.25">
      <c r="A79" s="133">
        <v>34</v>
      </c>
      <c r="B79" s="172">
        <v>2</v>
      </c>
      <c r="C79" s="135">
        <v>77.8</v>
      </c>
      <c r="D79" s="134" t="s">
        <v>8</v>
      </c>
      <c r="E79" s="134"/>
      <c r="F79" s="156" t="s">
        <v>10</v>
      </c>
      <c r="G79" s="173"/>
      <c r="H79" s="134"/>
      <c r="I79" s="95"/>
      <c r="J79" s="95"/>
      <c r="K79" s="98"/>
      <c r="L79" s="98"/>
      <c r="M79" s="98"/>
      <c r="N79" s="95"/>
      <c r="O79" s="98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</row>
    <row r="80" spans="1:51" x14ac:dyDescent="0.25">
      <c r="A80" s="125">
        <v>34</v>
      </c>
      <c r="B80" s="126" t="s">
        <v>42</v>
      </c>
      <c r="C80" s="127">
        <f>SUM(C79:C79)</f>
        <v>77.8</v>
      </c>
      <c r="D80" s="128"/>
      <c r="E80" s="128"/>
      <c r="F80" s="128"/>
      <c r="G80" s="129"/>
      <c r="H80" s="128"/>
      <c r="I80" s="93"/>
      <c r="J80" s="93"/>
      <c r="K80" s="93"/>
      <c r="L80" s="93"/>
      <c r="M80" s="93"/>
      <c r="N80" s="93"/>
      <c r="O80" s="93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</row>
    <row r="81" spans="1:51" x14ac:dyDescent="0.25">
      <c r="A81" s="130">
        <v>42</v>
      </c>
      <c r="B81" s="131">
        <v>1</v>
      </c>
      <c r="C81" s="123">
        <v>114</v>
      </c>
      <c r="D81" s="132" t="s">
        <v>161</v>
      </c>
      <c r="E81" s="128" t="s">
        <v>162</v>
      </c>
      <c r="F81" s="132" t="s">
        <v>3</v>
      </c>
      <c r="G81" s="129">
        <v>11000</v>
      </c>
      <c r="H81" s="132" t="s">
        <v>195</v>
      </c>
      <c r="I81" s="79"/>
      <c r="J81" s="79"/>
      <c r="K81" s="79"/>
      <c r="L81" s="79"/>
      <c r="M81" s="79"/>
      <c r="N81" s="79"/>
      <c r="O81" s="7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</row>
    <row r="82" spans="1:51" x14ac:dyDescent="0.25">
      <c r="A82" s="125">
        <v>42</v>
      </c>
      <c r="B82" s="126" t="s">
        <v>42</v>
      </c>
      <c r="C82" s="127">
        <f>SUM(C81)</f>
        <v>114</v>
      </c>
      <c r="D82" s="161"/>
      <c r="E82" s="161"/>
      <c r="F82" s="161"/>
      <c r="G82" s="161"/>
      <c r="H82" s="161"/>
      <c r="I82" s="79"/>
      <c r="J82" s="79"/>
      <c r="K82" s="79"/>
      <c r="L82" s="79"/>
      <c r="M82" s="79"/>
      <c r="N82" s="79"/>
      <c r="O82" s="7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</row>
    <row r="83" spans="1:51" s="45" customFormat="1" x14ac:dyDescent="0.25">
      <c r="A83" s="147">
        <v>66</v>
      </c>
      <c r="B83" s="128">
        <v>1</v>
      </c>
      <c r="C83" s="174">
        <v>3.4</v>
      </c>
      <c r="D83" s="132" t="s">
        <v>53</v>
      </c>
      <c r="E83" s="128"/>
      <c r="F83" s="128"/>
      <c r="G83" s="129">
        <v>60000</v>
      </c>
      <c r="H83" s="128"/>
      <c r="I83" s="93"/>
      <c r="J83" s="93"/>
      <c r="K83" s="93"/>
      <c r="L83" s="93"/>
      <c r="M83" s="93"/>
      <c r="N83" s="93"/>
      <c r="O83" s="93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</row>
    <row r="84" spans="1:51" s="45" customFormat="1" x14ac:dyDescent="0.25">
      <c r="A84" s="122">
        <v>66</v>
      </c>
      <c r="B84" s="119" t="s">
        <v>129</v>
      </c>
      <c r="C84" s="175">
        <v>0</v>
      </c>
      <c r="D84" s="119"/>
      <c r="E84" s="165"/>
      <c r="F84" s="119"/>
      <c r="G84" s="120"/>
      <c r="H84" s="119"/>
      <c r="I84" s="93"/>
      <c r="J84" s="93"/>
      <c r="K84" s="93"/>
      <c r="L84" s="93"/>
      <c r="M84" s="93"/>
      <c r="N84" s="93"/>
      <c r="O84" s="93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</row>
    <row r="85" spans="1:51" s="45" customFormat="1" x14ac:dyDescent="0.25">
      <c r="A85" s="122">
        <v>66</v>
      </c>
      <c r="B85" s="119">
        <v>3</v>
      </c>
      <c r="C85" s="175">
        <v>105.1</v>
      </c>
      <c r="D85" s="119" t="s">
        <v>0</v>
      </c>
      <c r="E85" s="165" t="s">
        <v>99</v>
      </c>
      <c r="F85" s="119" t="s">
        <v>3</v>
      </c>
      <c r="G85" s="120">
        <v>18000</v>
      </c>
      <c r="H85" s="119"/>
      <c r="I85" s="93"/>
      <c r="J85" s="93"/>
      <c r="K85" s="93"/>
      <c r="L85" s="93"/>
      <c r="M85" s="93"/>
      <c r="N85" s="93"/>
      <c r="O85" s="93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</row>
    <row r="86" spans="1:51" s="45" customFormat="1" x14ac:dyDescent="0.25">
      <c r="A86" s="122">
        <v>66</v>
      </c>
      <c r="B86" s="119">
        <v>3</v>
      </c>
      <c r="C86" s="175">
        <v>94.1</v>
      </c>
      <c r="D86" s="119" t="s">
        <v>0</v>
      </c>
      <c r="E86" s="165" t="s">
        <v>99</v>
      </c>
      <c r="F86" s="119" t="s">
        <v>3</v>
      </c>
      <c r="G86" s="120">
        <v>18000</v>
      </c>
      <c r="H86" s="119"/>
      <c r="I86" s="93"/>
      <c r="J86" s="93"/>
      <c r="K86" s="93"/>
      <c r="L86" s="93"/>
      <c r="M86" s="93"/>
      <c r="N86" s="93"/>
      <c r="O86" s="93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</row>
    <row r="87" spans="1:51" s="45" customFormat="1" x14ac:dyDescent="0.25">
      <c r="A87" s="122">
        <v>66</v>
      </c>
      <c r="B87" s="119">
        <v>4</v>
      </c>
      <c r="C87" s="175">
        <v>99.2</v>
      </c>
      <c r="D87" s="119" t="s">
        <v>0</v>
      </c>
      <c r="E87" s="165" t="s">
        <v>99</v>
      </c>
      <c r="F87" s="119" t="s">
        <v>3</v>
      </c>
      <c r="G87" s="120">
        <v>15500</v>
      </c>
      <c r="H87" s="119" t="s">
        <v>107</v>
      </c>
      <c r="I87" s="90"/>
      <c r="J87" s="90"/>
      <c r="K87" s="90"/>
      <c r="L87" s="90"/>
      <c r="M87" s="90"/>
      <c r="N87" s="90"/>
      <c r="O87" s="90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1:51" s="45" customFormat="1" x14ac:dyDescent="0.25">
      <c r="A88" s="122">
        <v>66</v>
      </c>
      <c r="B88" s="119">
        <v>4</v>
      </c>
      <c r="C88" s="175">
        <v>54</v>
      </c>
      <c r="D88" s="119" t="s">
        <v>0</v>
      </c>
      <c r="E88" s="165" t="s">
        <v>99</v>
      </c>
      <c r="F88" s="119" t="s">
        <v>3</v>
      </c>
      <c r="G88" s="120">
        <v>18000</v>
      </c>
      <c r="H88" s="119"/>
      <c r="I88" s="90"/>
      <c r="J88" s="90"/>
      <c r="K88" s="90"/>
      <c r="L88" s="90"/>
      <c r="M88" s="90"/>
      <c r="N88" s="90"/>
      <c r="O88" s="90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s="45" customFormat="1" x14ac:dyDescent="0.25">
      <c r="A89" s="122">
        <v>66</v>
      </c>
      <c r="B89" s="119" t="s">
        <v>186</v>
      </c>
      <c r="C89" s="175">
        <v>107</v>
      </c>
      <c r="D89" s="119" t="s">
        <v>0</v>
      </c>
      <c r="E89" s="165" t="s">
        <v>2</v>
      </c>
      <c r="F89" s="119" t="s">
        <v>3</v>
      </c>
      <c r="G89" s="129">
        <v>8500</v>
      </c>
      <c r="H89" s="119"/>
      <c r="I89" s="90"/>
      <c r="J89" s="90"/>
      <c r="K89" s="90"/>
      <c r="L89" s="90"/>
      <c r="M89" s="90"/>
      <c r="N89" s="90"/>
      <c r="O89" s="90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1:51" s="45" customFormat="1" x14ac:dyDescent="0.25">
      <c r="A90" s="122">
        <v>66</v>
      </c>
      <c r="B90" s="119" t="s">
        <v>186</v>
      </c>
      <c r="C90" s="175">
        <v>108.8</v>
      </c>
      <c r="D90" s="119" t="s">
        <v>0</v>
      </c>
      <c r="E90" s="165" t="s">
        <v>2</v>
      </c>
      <c r="F90" s="119" t="s">
        <v>3</v>
      </c>
      <c r="G90" s="129">
        <v>8500</v>
      </c>
      <c r="H90" s="119" t="s">
        <v>108</v>
      </c>
      <c r="I90" s="90"/>
      <c r="J90" s="90"/>
      <c r="K90" s="90"/>
      <c r="L90" s="90"/>
      <c r="M90" s="90"/>
      <c r="N90" s="90"/>
      <c r="O90" s="90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s="45" customFormat="1" x14ac:dyDescent="0.25">
      <c r="A91" s="122">
        <v>66</v>
      </c>
      <c r="B91" s="119" t="s">
        <v>185</v>
      </c>
      <c r="C91" s="175">
        <v>35.6</v>
      </c>
      <c r="D91" s="119" t="s">
        <v>0</v>
      </c>
      <c r="E91" s="119" t="s">
        <v>128</v>
      </c>
      <c r="F91" s="119" t="s">
        <v>3</v>
      </c>
      <c r="G91" s="129">
        <v>18000</v>
      </c>
      <c r="H91" s="119"/>
      <c r="I91" s="90"/>
      <c r="J91" s="90"/>
      <c r="K91" s="90"/>
      <c r="L91" s="90"/>
      <c r="M91" s="90"/>
      <c r="N91" s="90"/>
      <c r="O91" s="90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1:51" s="45" customFormat="1" x14ac:dyDescent="0.25">
      <c r="A92" s="122">
        <v>66</v>
      </c>
      <c r="B92" s="119" t="s">
        <v>185</v>
      </c>
      <c r="C92" s="175">
        <v>99</v>
      </c>
      <c r="D92" s="119" t="s">
        <v>0</v>
      </c>
      <c r="E92" s="119" t="s">
        <v>99</v>
      </c>
      <c r="F92" s="119" t="s">
        <v>3</v>
      </c>
      <c r="G92" s="129">
        <v>18000</v>
      </c>
      <c r="H92" s="119"/>
      <c r="I92" s="90"/>
      <c r="J92" s="90"/>
      <c r="K92" s="90"/>
      <c r="L92" s="90"/>
      <c r="M92" s="90"/>
      <c r="N92" s="90"/>
      <c r="O92" s="90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s="45" customFormat="1" x14ac:dyDescent="0.25">
      <c r="A93" s="122">
        <v>66</v>
      </c>
      <c r="B93" s="119" t="s">
        <v>184</v>
      </c>
      <c r="C93" s="175">
        <v>63.1</v>
      </c>
      <c r="D93" s="119" t="s">
        <v>0</v>
      </c>
      <c r="E93" s="119" t="s">
        <v>128</v>
      </c>
      <c r="F93" s="119" t="s">
        <v>3</v>
      </c>
      <c r="G93" s="129">
        <v>12000</v>
      </c>
      <c r="H93" s="119"/>
      <c r="I93" s="90"/>
      <c r="J93" s="90"/>
      <c r="K93" s="90"/>
      <c r="L93" s="90"/>
      <c r="M93" s="90"/>
      <c r="N93" s="90"/>
      <c r="O93" s="90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s="45" customFormat="1" x14ac:dyDescent="0.25">
      <c r="A94" s="122">
        <v>66</v>
      </c>
      <c r="B94" s="119" t="s">
        <v>183</v>
      </c>
      <c r="C94" s="175">
        <v>55.9</v>
      </c>
      <c r="D94" s="119" t="s">
        <v>0</v>
      </c>
      <c r="E94" s="119" t="s">
        <v>99</v>
      </c>
      <c r="F94" s="119" t="s">
        <v>3</v>
      </c>
      <c r="G94" s="129">
        <v>18000</v>
      </c>
      <c r="H94" s="119"/>
      <c r="I94" s="90"/>
      <c r="J94" s="90"/>
      <c r="K94" s="90"/>
      <c r="L94" s="90"/>
      <c r="M94" s="90"/>
      <c r="N94" s="90"/>
      <c r="O94" s="90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s="45" customFormat="1" x14ac:dyDescent="0.25">
      <c r="A95" s="122">
        <v>66</v>
      </c>
      <c r="B95" s="119" t="s">
        <v>187</v>
      </c>
      <c r="C95" s="175">
        <v>102.2</v>
      </c>
      <c r="D95" s="119" t="s">
        <v>0</v>
      </c>
      <c r="E95" s="165" t="s">
        <v>2</v>
      </c>
      <c r="F95" s="119" t="s">
        <v>3</v>
      </c>
      <c r="G95" s="129">
        <v>10000</v>
      </c>
      <c r="H95" s="119"/>
      <c r="I95" s="90"/>
      <c r="J95" s="90"/>
      <c r="K95" s="90"/>
      <c r="L95" s="90"/>
      <c r="M95" s="90"/>
      <c r="N95" s="90"/>
      <c r="O95" s="90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s="45" customFormat="1" x14ac:dyDescent="0.25">
      <c r="A96" s="122">
        <v>66</v>
      </c>
      <c r="B96" s="119" t="s">
        <v>187</v>
      </c>
      <c r="C96" s="175">
        <v>43.4</v>
      </c>
      <c r="D96" s="119" t="s">
        <v>0</v>
      </c>
      <c r="E96" s="165" t="s">
        <v>77</v>
      </c>
      <c r="F96" s="119" t="s">
        <v>3</v>
      </c>
      <c r="G96" s="129">
        <v>11000</v>
      </c>
      <c r="H96" s="119"/>
      <c r="I96" s="90"/>
      <c r="J96" s="90"/>
      <c r="K96" s="90"/>
      <c r="L96" s="90"/>
      <c r="M96" s="90"/>
      <c r="N96" s="90"/>
      <c r="O96" s="90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1:51" s="45" customFormat="1" x14ac:dyDescent="0.25">
      <c r="A97" s="122">
        <v>66</v>
      </c>
      <c r="B97" s="119" t="s">
        <v>187</v>
      </c>
      <c r="C97" s="175">
        <v>52.8</v>
      </c>
      <c r="D97" s="119" t="s">
        <v>0</v>
      </c>
      <c r="E97" s="165" t="s">
        <v>122</v>
      </c>
      <c r="F97" s="119" t="s">
        <v>3</v>
      </c>
      <c r="G97" s="129">
        <v>11000</v>
      </c>
      <c r="H97" s="119"/>
      <c r="I97" s="90"/>
      <c r="J97" s="90"/>
      <c r="K97" s="90"/>
      <c r="L97" s="90"/>
      <c r="M97" s="90"/>
      <c r="N97" s="90"/>
      <c r="O97" s="90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1:51" s="45" customFormat="1" x14ac:dyDescent="0.25">
      <c r="A98" s="122">
        <v>66</v>
      </c>
      <c r="B98" s="119" t="s">
        <v>187</v>
      </c>
      <c r="C98" s="175">
        <v>40.200000000000003</v>
      </c>
      <c r="D98" s="119" t="s">
        <v>0</v>
      </c>
      <c r="E98" s="165" t="s">
        <v>77</v>
      </c>
      <c r="F98" s="119" t="s">
        <v>3</v>
      </c>
      <c r="G98" s="129">
        <v>12000</v>
      </c>
      <c r="H98" s="119"/>
      <c r="I98" s="90"/>
      <c r="J98" s="90"/>
      <c r="K98" s="90"/>
      <c r="L98" s="90"/>
      <c r="M98" s="90"/>
      <c r="N98" s="90"/>
      <c r="O98" s="90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1:51" s="45" customFormat="1" x14ac:dyDescent="0.25">
      <c r="A99" s="122">
        <v>66</v>
      </c>
      <c r="B99" s="119" t="s">
        <v>187</v>
      </c>
      <c r="C99" s="175">
        <v>33.1</v>
      </c>
      <c r="D99" s="119" t="s">
        <v>0</v>
      </c>
      <c r="E99" s="165" t="s">
        <v>77</v>
      </c>
      <c r="F99" s="119" t="s">
        <v>3</v>
      </c>
      <c r="G99" s="129">
        <v>12000</v>
      </c>
      <c r="H99" s="119"/>
      <c r="I99" s="90"/>
      <c r="J99" s="90"/>
      <c r="K99" s="90"/>
      <c r="L99" s="90"/>
      <c r="M99" s="90"/>
      <c r="N99" s="90"/>
      <c r="O99" s="90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1:51" s="40" customFormat="1" ht="16.5" customHeight="1" x14ac:dyDescent="0.25">
      <c r="A100" s="122">
        <v>66</v>
      </c>
      <c r="B100" s="119" t="s">
        <v>188</v>
      </c>
      <c r="C100" s="175">
        <v>50.6</v>
      </c>
      <c r="D100" s="119" t="s">
        <v>0</v>
      </c>
      <c r="E100" s="119" t="s">
        <v>99</v>
      </c>
      <c r="F100" s="119" t="s">
        <v>3</v>
      </c>
      <c r="G100" s="120">
        <v>15500</v>
      </c>
      <c r="H100" s="119"/>
      <c r="I100" s="90"/>
      <c r="J100" s="90"/>
      <c r="K100" s="90"/>
      <c r="L100" s="90"/>
      <c r="M100" s="90"/>
      <c r="N100" s="90"/>
      <c r="O100" s="90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1:51" s="40" customFormat="1" ht="16.5" customHeight="1" x14ac:dyDescent="0.25">
      <c r="A101" s="122">
        <v>66</v>
      </c>
      <c r="B101" s="119" t="s">
        <v>188</v>
      </c>
      <c r="C101" s="175">
        <v>220.8</v>
      </c>
      <c r="D101" s="119" t="s">
        <v>0</v>
      </c>
      <c r="E101" s="119" t="s">
        <v>99</v>
      </c>
      <c r="F101" s="119" t="s">
        <v>120</v>
      </c>
      <c r="G101" s="120">
        <v>18000</v>
      </c>
      <c r="H101" s="119"/>
      <c r="I101" s="90"/>
      <c r="J101" s="90"/>
      <c r="K101" s="90"/>
      <c r="L101" s="90"/>
      <c r="M101" s="90"/>
      <c r="N101" s="90"/>
      <c r="O101" s="90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1:51" s="40" customFormat="1" ht="16.5" customHeight="1" x14ac:dyDescent="0.25">
      <c r="A102" s="122">
        <v>66</v>
      </c>
      <c r="B102" s="119" t="s">
        <v>188</v>
      </c>
      <c r="C102" s="175">
        <v>51.5</v>
      </c>
      <c r="D102" s="119" t="s">
        <v>0</v>
      </c>
      <c r="E102" s="119" t="s">
        <v>99</v>
      </c>
      <c r="F102" s="119" t="s">
        <v>3</v>
      </c>
      <c r="G102" s="120">
        <v>18000</v>
      </c>
      <c r="H102" s="119"/>
      <c r="I102" s="90"/>
      <c r="J102" s="90"/>
      <c r="K102" s="90"/>
      <c r="L102" s="90"/>
      <c r="M102" s="90"/>
      <c r="N102" s="90"/>
      <c r="O102" s="90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1:51" s="40" customFormat="1" ht="16.5" customHeight="1" x14ac:dyDescent="0.25">
      <c r="A103" s="122">
        <v>66</v>
      </c>
      <c r="B103" s="119" t="s">
        <v>188</v>
      </c>
      <c r="C103" s="175">
        <v>107.2</v>
      </c>
      <c r="D103" s="119" t="s">
        <v>0</v>
      </c>
      <c r="E103" s="119" t="s">
        <v>99</v>
      </c>
      <c r="F103" s="119" t="s">
        <v>3</v>
      </c>
      <c r="G103" s="120">
        <v>18000</v>
      </c>
      <c r="H103" s="119" t="s">
        <v>194</v>
      </c>
      <c r="I103" s="90"/>
      <c r="J103" s="90"/>
      <c r="K103" s="90"/>
      <c r="L103" s="90"/>
      <c r="M103" s="90"/>
      <c r="N103" s="90"/>
      <c r="O103" s="90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</row>
    <row r="104" spans="1:51" ht="15" customHeight="1" x14ac:dyDescent="0.25">
      <c r="A104" s="122">
        <v>66</v>
      </c>
      <c r="B104" s="119" t="s">
        <v>189</v>
      </c>
      <c r="C104" s="175">
        <v>1076</v>
      </c>
      <c r="D104" s="119" t="s">
        <v>0</v>
      </c>
      <c r="E104" s="119" t="s">
        <v>115</v>
      </c>
      <c r="F104" s="119" t="s">
        <v>10</v>
      </c>
      <c r="G104" s="176">
        <v>9000</v>
      </c>
      <c r="H104" s="119"/>
      <c r="I104" s="90"/>
      <c r="J104" s="97"/>
      <c r="K104" s="97"/>
      <c r="L104" s="97"/>
      <c r="M104" s="97"/>
      <c r="N104" s="97"/>
      <c r="O104" s="97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</row>
    <row r="105" spans="1:51" ht="15" customHeight="1" x14ac:dyDescent="0.25">
      <c r="A105" s="122">
        <v>66</v>
      </c>
      <c r="B105" s="119" t="s">
        <v>190</v>
      </c>
      <c r="C105" s="175">
        <v>42.1</v>
      </c>
      <c r="D105" s="119" t="s">
        <v>0</v>
      </c>
      <c r="E105" s="119" t="s">
        <v>100</v>
      </c>
      <c r="F105" s="119" t="s">
        <v>10</v>
      </c>
      <c r="G105" s="129">
        <v>8500</v>
      </c>
      <c r="H105" s="119">
        <v>826</v>
      </c>
      <c r="I105" s="90"/>
      <c r="J105" s="90"/>
      <c r="K105" s="90"/>
      <c r="L105" s="90"/>
      <c r="M105" s="90"/>
      <c r="N105" s="90"/>
      <c r="O105" s="90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</row>
    <row r="106" spans="1:51" ht="15" customHeight="1" x14ac:dyDescent="0.25">
      <c r="A106" s="122">
        <v>66</v>
      </c>
      <c r="B106" s="119" t="s">
        <v>190</v>
      </c>
      <c r="C106" s="175">
        <v>154.80000000000001</v>
      </c>
      <c r="D106" s="119" t="s">
        <v>0</v>
      </c>
      <c r="E106" s="119" t="s">
        <v>99</v>
      </c>
      <c r="F106" s="128" t="s">
        <v>3</v>
      </c>
      <c r="G106" s="129">
        <v>8500</v>
      </c>
      <c r="H106" s="119"/>
      <c r="I106" s="90"/>
      <c r="J106" s="90"/>
      <c r="K106" s="90"/>
      <c r="L106" s="90"/>
      <c r="M106" s="90"/>
      <c r="N106" s="90"/>
      <c r="O106" s="90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</row>
    <row r="107" spans="1:51" ht="15" customHeight="1" x14ac:dyDescent="0.25">
      <c r="A107" s="122">
        <v>66</v>
      </c>
      <c r="B107" s="119" t="s">
        <v>190</v>
      </c>
      <c r="C107" s="175">
        <v>53.9</v>
      </c>
      <c r="D107" s="119" t="s">
        <v>0</v>
      </c>
      <c r="E107" s="119" t="s">
        <v>100</v>
      </c>
      <c r="F107" s="119" t="s">
        <v>10</v>
      </c>
      <c r="G107" s="129">
        <v>8500</v>
      </c>
      <c r="H107" s="119"/>
      <c r="I107" s="90"/>
      <c r="J107" s="90"/>
      <c r="K107" s="90"/>
      <c r="L107" s="90"/>
      <c r="M107" s="90"/>
      <c r="N107" s="90"/>
      <c r="O107" s="90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</row>
    <row r="108" spans="1:51" ht="15" customHeight="1" x14ac:dyDescent="0.25">
      <c r="A108" s="122">
        <v>66</v>
      </c>
      <c r="B108" s="119" t="s">
        <v>190</v>
      </c>
      <c r="C108" s="175">
        <v>41.2</v>
      </c>
      <c r="D108" s="119" t="s">
        <v>0</v>
      </c>
      <c r="E108" s="119" t="s">
        <v>100</v>
      </c>
      <c r="F108" s="119" t="s">
        <v>10</v>
      </c>
      <c r="G108" s="129">
        <v>8500</v>
      </c>
      <c r="H108" s="119"/>
      <c r="I108" s="90"/>
      <c r="J108" s="90"/>
      <c r="K108" s="90"/>
      <c r="L108" s="90"/>
      <c r="M108" s="90"/>
      <c r="N108" s="90"/>
      <c r="O108" s="90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</row>
    <row r="109" spans="1:51" ht="15" customHeight="1" x14ac:dyDescent="0.25">
      <c r="A109" s="122">
        <v>66</v>
      </c>
      <c r="B109" s="119" t="s">
        <v>190</v>
      </c>
      <c r="C109" s="175">
        <v>38.9</v>
      </c>
      <c r="D109" s="119" t="s">
        <v>0</v>
      </c>
      <c r="E109" s="119" t="s">
        <v>100</v>
      </c>
      <c r="F109" s="119" t="s">
        <v>10</v>
      </c>
      <c r="G109" s="129">
        <v>8500</v>
      </c>
      <c r="H109" s="119"/>
      <c r="I109" s="90"/>
      <c r="J109" s="90"/>
      <c r="K109" s="90"/>
      <c r="L109" s="90"/>
      <c r="M109" s="90"/>
      <c r="N109" s="90"/>
      <c r="O109" s="90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1:51" ht="15" customHeight="1" x14ac:dyDescent="0.25">
      <c r="A110" s="147">
        <v>66</v>
      </c>
      <c r="B110" s="119" t="s">
        <v>190</v>
      </c>
      <c r="C110" s="174">
        <v>223.5</v>
      </c>
      <c r="D110" s="119" t="s">
        <v>0</v>
      </c>
      <c r="E110" s="128" t="s">
        <v>65</v>
      </c>
      <c r="F110" s="128" t="s">
        <v>3</v>
      </c>
      <c r="G110" s="129">
        <v>9000</v>
      </c>
      <c r="H110" s="128">
        <v>823</v>
      </c>
      <c r="I110" s="90"/>
      <c r="J110" s="97" t="s">
        <v>95</v>
      </c>
      <c r="K110" s="90"/>
      <c r="L110" s="90"/>
      <c r="M110" s="90"/>
      <c r="N110" s="90"/>
      <c r="O110" s="90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1:51" ht="15" customHeight="1" x14ac:dyDescent="0.25">
      <c r="A111" s="125">
        <v>66</v>
      </c>
      <c r="B111" s="126" t="s">
        <v>42</v>
      </c>
      <c r="C111" s="127">
        <f>SUM(C83:C110)</f>
        <v>3157.4</v>
      </c>
      <c r="D111" s="128"/>
      <c r="E111" s="128"/>
      <c r="F111" s="128"/>
      <c r="G111" s="129"/>
      <c r="H111" s="128"/>
      <c r="I111" s="79"/>
      <c r="J111" s="79"/>
      <c r="K111" s="79"/>
      <c r="L111" s="79"/>
      <c r="M111" s="79"/>
      <c r="N111" s="79"/>
      <c r="O111" s="7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</row>
    <row r="112" spans="1:51" ht="15" customHeight="1" x14ac:dyDescent="0.25">
      <c r="A112" s="147">
        <v>69</v>
      </c>
      <c r="B112" s="128">
        <v>1.2</v>
      </c>
      <c r="C112" s="174"/>
      <c r="D112" s="119"/>
      <c r="E112" s="128"/>
      <c r="F112" s="128"/>
      <c r="G112" s="129"/>
      <c r="H112" s="128"/>
      <c r="I112" s="79"/>
      <c r="J112" s="79"/>
      <c r="K112" s="79"/>
      <c r="L112" s="79"/>
      <c r="M112" s="79"/>
      <c r="N112" s="79"/>
      <c r="O112" s="7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1:51" ht="15" customHeight="1" x14ac:dyDescent="0.25">
      <c r="A113" s="125">
        <v>69</v>
      </c>
      <c r="B113" s="126" t="s">
        <v>42</v>
      </c>
      <c r="C113" s="127">
        <f>C112</f>
        <v>0</v>
      </c>
      <c r="D113" s="128"/>
      <c r="E113" s="128"/>
      <c r="F113" s="128"/>
      <c r="G113" s="129"/>
      <c r="H113" s="128"/>
      <c r="I113" s="79"/>
      <c r="J113" s="79"/>
      <c r="K113" s="79"/>
      <c r="L113" s="79"/>
      <c r="M113" s="79"/>
      <c r="N113" s="79"/>
      <c r="O113" s="7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1:51" ht="15" customHeight="1" x14ac:dyDescent="0.25">
      <c r="A114" s="133">
        <v>70</v>
      </c>
      <c r="B114" s="134" t="s">
        <v>70</v>
      </c>
      <c r="C114" s="135">
        <v>2198</v>
      </c>
      <c r="D114" s="134" t="s">
        <v>36</v>
      </c>
      <c r="E114" s="134" t="s">
        <v>69</v>
      </c>
      <c r="F114" s="134" t="s">
        <v>3</v>
      </c>
      <c r="G114" s="173"/>
      <c r="H114" s="134" t="s">
        <v>116</v>
      </c>
      <c r="I114" s="80"/>
      <c r="J114" s="99"/>
      <c r="K114" s="99"/>
      <c r="L114" s="99"/>
      <c r="M114" s="99"/>
      <c r="N114" s="80"/>
      <c r="O114" s="80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x14ac:dyDescent="0.25">
      <c r="A115" s="125">
        <v>70</v>
      </c>
      <c r="B115" s="126"/>
      <c r="C115" s="127">
        <f>C114</f>
        <v>2198</v>
      </c>
      <c r="D115" s="128"/>
      <c r="E115" s="128"/>
      <c r="F115" s="128"/>
      <c r="G115" s="129"/>
      <c r="H115" s="128"/>
      <c r="I115" s="79"/>
      <c r="J115" s="79"/>
      <c r="K115" s="79"/>
      <c r="L115" s="79"/>
      <c r="M115" s="79"/>
      <c r="N115" s="79"/>
      <c r="O115" s="7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1:51" x14ac:dyDescent="0.25">
      <c r="A116" s="161"/>
      <c r="B116" s="161"/>
      <c r="C116" s="177"/>
      <c r="D116" s="161"/>
      <c r="E116" s="161"/>
      <c r="F116" s="161"/>
      <c r="G116" s="161"/>
      <c r="H116" s="161"/>
      <c r="I116" s="79"/>
      <c r="J116" s="79"/>
      <c r="K116" s="79"/>
      <c r="L116" s="79"/>
      <c r="M116" s="79"/>
      <c r="N116" s="79"/>
      <c r="O116" s="7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1:51" ht="16.5" thickBot="1" x14ac:dyDescent="0.3">
      <c r="A117" s="178" t="s">
        <v>13</v>
      </c>
      <c r="B117" s="178"/>
      <c r="C117" s="179" t="e">
        <f>C10+C15+C21+C24+C27+#REF!+#REF!+C41+C53+C55+C62+C66+#REF!+C68+C71+C73+#REF!+#REF!+C80+#REF!+#REF!+C82+#REF!+#REF!+#REF!+C111+C113+C115+#REF!+C58+#REF!+#REF!+C64+C12</f>
        <v>#REF!</v>
      </c>
      <c r="D117" s="180"/>
      <c r="E117" s="180"/>
      <c r="F117" s="180"/>
      <c r="G117" s="180"/>
      <c r="H117" s="181"/>
      <c r="I117" s="79"/>
      <c r="J117" s="79"/>
      <c r="K117" s="79"/>
      <c r="L117" s="79"/>
      <c r="M117" s="79"/>
      <c r="N117" s="79"/>
      <c r="O117" s="7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1:51" ht="15" customHeight="1" x14ac:dyDescent="0.25">
      <c r="A118" s="50"/>
      <c r="B118" s="50"/>
      <c r="C118" s="51"/>
      <c r="D118" s="50"/>
      <c r="E118" s="183"/>
      <c r="F118" s="50"/>
      <c r="G118" s="52"/>
      <c r="H118" s="112"/>
      <c r="I118" s="38"/>
      <c r="J118" s="38"/>
      <c r="K118" s="38"/>
      <c r="L118" s="38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ht="45" x14ac:dyDescent="0.25">
      <c r="A119" s="59" t="s">
        <v>39</v>
      </c>
      <c r="B119" s="60" t="s">
        <v>43</v>
      </c>
      <c r="C119" s="51"/>
      <c r="D119" s="50"/>
      <c r="E119" s="183"/>
      <c r="F119" s="50"/>
      <c r="G119" s="52"/>
      <c r="H119" s="112"/>
      <c r="I119" s="38"/>
      <c r="J119" s="38"/>
      <c r="K119" s="38"/>
      <c r="L119" s="38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</row>
    <row r="120" spans="1:51" x14ac:dyDescent="0.25">
      <c r="A120" s="54">
        <v>1</v>
      </c>
      <c r="B120" s="55">
        <f>C10</f>
        <v>671.30000000000007</v>
      </c>
      <c r="C120" s="51"/>
      <c r="D120" s="50"/>
      <c r="E120" s="183"/>
      <c r="F120" s="50"/>
      <c r="G120" s="52"/>
      <c r="H120" s="112"/>
      <c r="I120" s="38"/>
      <c r="J120" s="38"/>
      <c r="K120" s="38"/>
      <c r="L120" s="38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1:51" x14ac:dyDescent="0.25">
      <c r="A121" s="54">
        <v>3</v>
      </c>
      <c r="B121" s="55">
        <f>C11</f>
        <v>1600</v>
      </c>
      <c r="C121" s="51"/>
      <c r="D121" s="50"/>
      <c r="E121" s="183"/>
      <c r="F121" s="50"/>
      <c r="G121" s="52"/>
      <c r="H121" s="112"/>
      <c r="I121" s="38"/>
      <c r="J121" s="38"/>
      <c r="K121" s="38"/>
      <c r="L121" s="38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</row>
    <row r="122" spans="1:51" x14ac:dyDescent="0.25">
      <c r="A122" s="54">
        <v>4</v>
      </c>
      <c r="B122" s="55" t="e">
        <f>#REF!</f>
        <v>#REF!</v>
      </c>
      <c r="C122" s="51"/>
      <c r="D122" s="50"/>
      <c r="E122" s="183"/>
      <c r="F122" s="50"/>
      <c r="G122" s="52"/>
      <c r="H122" s="112"/>
      <c r="I122" s="38"/>
      <c r="J122" s="38"/>
      <c r="K122" s="38"/>
      <c r="L122" s="38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</row>
    <row r="123" spans="1:51" x14ac:dyDescent="0.25">
      <c r="A123" s="54" t="s">
        <v>103</v>
      </c>
      <c r="B123" s="55">
        <f>C15</f>
        <v>231.4</v>
      </c>
      <c r="C123" s="51"/>
      <c r="D123" s="50"/>
      <c r="E123" s="183"/>
      <c r="F123" s="50"/>
      <c r="G123" s="52"/>
      <c r="H123" s="112"/>
      <c r="I123" s="38"/>
      <c r="J123" s="38"/>
      <c r="K123" s="38"/>
      <c r="L123" s="38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</row>
    <row r="124" spans="1:51" x14ac:dyDescent="0.25">
      <c r="A124" s="54">
        <v>5</v>
      </c>
      <c r="B124" s="55">
        <f>C21</f>
        <v>367</v>
      </c>
      <c r="C124" s="51"/>
      <c r="D124" s="50"/>
      <c r="E124" s="183"/>
      <c r="F124" s="50"/>
      <c r="G124" s="52"/>
      <c r="H124" s="112"/>
      <c r="I124" s="38"/>
      <c r="J124" s="38"/>
      <c r="K124" s="38"/>
      <c r="L124" s="38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</row>
    <row r="125" spans="1:51" x14ac:dyDescent="0.25">
      <c r="A125" s="54" t="s">
        <v>6</v>
      </c>
      <c r="B125" s="55">
        <f>C24</f>
        <v>183</v>
      </c>
      <c r="C125" s="51"/>
      <c r="D125" s="50"/>
      <c r="E125" s="183"/>
      <c r="F125" s="50"/>
      <c r="G125" s="52"/>
      <c r="H125" s="112"/>
      <c r="I125" s="38"/>
      <c r="J125" s="38"/>
      <c r="K125" s="38"/>
      <c r="L125" s="38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</row>
    <row r="126" spans="1:51" x14ac:dyDescent="0.25">
      <c r="A126" s="54">
        <v>7</v>
      </c>
      <c r="B126" s="55" t="e">
        <f>#REF!</f>
        <v>#REF!</v>
      </c>
      <c r="C126" s="51"/>
      <c r="D126" s="50"/>
      <c r="E126" s="183"/>
      <c r="F126" s="50"/>
      <c r="G126" s="52"/>
      <c r="H126" s="112"/>
      <c r="I126" s="38"/>
      <c r="J126" s="38"/>
      <c r="K126" s="38"/>
      <c r="L126" s="38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</row>
    <row r="127" spans="1:51" x14ac:dyDescent="0.25">
      <c r="A127" s="54" t="s">
        <v>62</v>
      </c>
      <c r="B127" s="55">
        <f>C27</f>
        <v>756.4</v>
      </c>
      <c r="C127" s="51"/>
      <c r="D127" s="50"/>
      <c r="E127" s="183"/>
      <c r="F127" s="50"/>
      <c r="G127" s="52"/>
      <c r="H127" s="112"/>
      <c r="I127" s="38"/>
      <c r="J127" s="38"/>
      <c r="K127" s="38"/>
      <c r="L127" s="38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1:51" x14ac:dyDescent="0.25">
      <c r="A128" s="54">
        <v>11</v>
      </c>
      <c r="B128" s="56" t="e">
        <f>#REF!</f>
        <v>#REF!</v>
      </c>
      <c r="C128" s="51"/>
      <c r="D128" s="50"/>
      <c r="E128" s="183"/>
      <c r="F128" s="50"/>
      <c r="G128" s="52"/>
      <c r="H128" s="112"/>
      <c r="I128" s="38"/>
      <c r="J128" s="38"/>
      <c r="K128" s="38"/>
      <c r="L128" s="38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</row>
    <row r="129" spans="1:51" x14ac:dyDescent="0.25">
      <c r="A129" s="54" t="s">
        <v>55</v>
      </c>
      <c r="B129" s="56">
        <v>0</v>
      </c>
      <c r="C129" s="51"/>
      <c r="D129" s="50"/>
      <c r="E129" s="183"/>
      <c r="F129" s="50"/>
      <c r="G129" s="52"/>
      <c r="H129" s="112"/>
      <c r="I129" s="38"/>
      <c r="J129" s="38"/>
      <c r="K129" s="38"/>
      <c r="L129" s="38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</row>
    <row r="130" spans="1:51" x14ac:dyDescent="0.25">
      <c r="A130" s="54" t="s">
        <v>40</v>
      </c>
      <c r="B130" s="57">
        <f>C41</f>
        <v>2185</v>
      </c>
      <c r="C130" s="51"/>
      <c r="D130" s="50"/>
      <c r="E130" s="183"/>
      <c r="F130" s="50"/>
      <c r="G130" s="52"/>
      <c r="H130" s="112"/>
      <c r="I130" s="38"/>
      <c r="J130" s="38"/>
      <c r="K130" s="38"/>
      <c r="L130" s="38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</row>
    <row r="131" spans="1:51" x14ac:dyDescent="0.25">
      <c r="A131" s="54">
        <v>17</v>
      </c>
      <c r="B131" s="55">
        <f>C53</f>
        <v>2464</v>
      </c>
      <c r="C131" s="51"/>
      <c r="D131" s="50"/>
      <c r="E131" s="183"/>
      <c r="F131" s="50"/>
      <c r="G131" s="52"/>
      <c r="H131" s="112"/>
      <c r="I131" s="38"/>
      <c r="J131" s="38"/>
      <c r="K131" s="38"/>
      <c r="L131" s="38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</row>
    <row r="132" spans="1:51" x14ac:dyDescent="0.25">
      <c r="A132" s="54">
        <v>19</v>
      </c>
      <c r="B132" s="55">
        <f>C55</f>
        <v>85</v>
      </c>
      <c r="C132" s="51"/>
      <c r="D132" s="50"/>
      <c r="E132" s="183"/>
      <c r="F132" s="50"/>
      <c r="G132" s="52"/>
      <c r="H132" s="112"/>
      <c r="I132" s="38"/>
      <c r="J132" s="38"/>
      <c r="K132" s="38"/>
      <c r="L132" s="38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</row>
    <row r="133" spans="1:51" x14ac:dyDescent="0.25">
      <c r="A133" s="54">
        <v>20</v>
      </c>
      <c r="B133" s="55">
        <f>C58</f>
        <v>478.5</v>
      </c>
      <c r="C133" s="51"/>
      <c r="D133" s="50"/>
      <c r="E133" s="183"/>
      <c r="F133" s="50"/>
      <c r="G133" s="52"/>
      <c r="H133" s="112"/>
      <c r="I133" s="38"/>
      <c r="J133" s="38"/>
      <c r="K133" s="38"/>
      <c r="L133" s="38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</row>
    <row r="134" spans="1:51" x14ac:dyDescent="0.25">
      <c r="A134" s="54">
        <v>21</v>
      </c>
      <c r="B134" s="55">
        <f>C62</f>
        <v>419.4</v>
      </c>
      <c r="C134" s="51"/>
      <c r="D134" s="50"/>
      <c r="E134" s="183"/>
      <c r="F134" s="50"/>
      <c r="G134" s="52"/>
      <c r="H134" s="112"/>
      <c r="I134" s="38"/>
      <c r="J134" s="38"/>
      <c r="K134" s="38"/>
      <c r="L134" s="38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</row>
    <row r="135" spans="1:51" x14ac:dyDescent="0.25">
      <c r="A135" s="54">
        <v>23</v>
      </c>
      <c r="B135" s="55">
        <f>C64</f>
        <v>83</v>
      </c>
      <c r="C135" s="51"/>
      <c r="D135" s="50"/>
      <c r="E135" s="183"/>
      <c r="F135" s="50"/>
      <c r="G135" s="52"/>
      <c r="H135" s="112"/>
      <c r="I135" s="38"/>
      <c r="J135" s="38"/>
      <c r="K135" s="38"/>
      <c r="L135" s="38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</row>
    <row r="136" spans="1:51" x14ac:dyDescent="0.25">
      <c r="A136" s="54" t="s">
        <v>41</v>
      </c>
      <c r="B136" s="55">
        <f>C66</f>
        <v>225.7</v>
      </c>
      <c r="C136" s="51"/>
      <c r="D136" s="50"/>
      <c r="E136" s="183"/>
      <c r="F136" s="50"/>
      <c r="G136" s="52"/>
      <c r="H136" s="112"/>
      <c r="I136" s="38"/>
      <c r="J136" s="38"/>
      <c r="K136" s="38"/>
      <c r="L136" s="38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</row>
    <row r="137" spans="1:51" x14ac:dyDescent="0.25">
      <c r="A137" s="54" t="s">
        <v>37</v>
      </c>
      <c r="B137" s="55" t="e">
        <f>#REF!</f>
        <v>#REF!</v>
      </c>
      <c r="C137" s="51"/>
      <c r="D137" s="50"/>
      <c r="E137" s="183"/>
      <c r="F137" s="50"/>
      <c r="G137" s="52"/>
      <c r="H137" s="112"/>
      <c r="I137" s="38"/>
      <c r="J137" s="38"/>
      <c r="K137" s="38"/>
      <c r="L137" s="38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</row>
    <row r="138" spans="1:51" x14ac:dyDescent="0.25">
      <c r="A138" s="54">
        <v>25</v>
      </c>
      <c r="B138" s="55">
        <f>C68</f>
        <v>507.2</v>
      </c>
      <c r="C138" s="51"/>
      <c r="D138" s="50"/>
      <c r="E138" s="183"/>
      <c r="F138" s="50"/>
      <c r="G138" s="52"/>
      <c r="H138" s="112"/>
      <c r="I138" s="38"/>
      <c r="J138" s="38"/>
      <c r="K138" s="38"/>
      <c r="L138" s="38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</row>
    <row r="139" spans="1:51" x14ac:dyDescent="0.25">
      <c r="A139" s="54">
        <v>26</v>
      </c>
      <c r="B139" s="55" t="e">
        <f>#REF!</f>
        <v>#REF!</v>
      </c>
      <c r="C139" s="51"/>
      <c r="D139" s="50"/>
      <c r="E139" s="183"/>
      <c r="F139" s="50"/>
      <c r="G139" s="52"/>
      <c r="H139" s="112"/>
      <c r="I139" s="38"/>
      <c r="J139" s="38"/>
      <c r="K139" s="38"/>
      <c r="L139" s="38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</row>
    <row r="140" spans="1:51" x14ac:dyDescent="0.25">
      <c r="A140" s="54">
        <v>28</v>
      </c>
      <c r="B140" s="55" t="e">
        <f>#REF!</f>
        <v>#REF!</v>
      </c>
      <c r="C140" s="51"/>
      <c r="D140" s="50"/>
      <c r="E140" s="183"/>
      <c r="F140" s="50"/>
      <c r="G140" s="52"/>
      <c r="H140" s="112"/>
      <c r="I140" s="38"/>
      <c r="J140" s="38"/>
      <c r="K140" s="38"/>
      <c r="L140" s="38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</row>
    <row r="141" spans="1:51" x14ac:dyDescent="0.25">
      <c r="A141" s="54">
        <v>30</v>
      </c>
      <c r="B141" s="55">
        <f>C71</f>
        <v>307.5</v>
      </c>
      <c r="C141" s="51"/>
      <c r="D141" s="50"/>
      <c r="E141" s="183"/>
      <c r="F141" s="50"/>
      <c r="G141" s="52"/>
      <c r="H141" s="112"/>
      <c r="I141" s="38"/>
      <c r="J141" s="38"/>
      <c r="K141" s="38"/>
      <c r="L141" s="38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</row>
    <row r="142" spans="1:51" x14ac:dyDescent="0.25">
      <c r="A142" s="54" t="s">
        <v>44</v>
      </c>
      <c r="B142" s="55">
        <f>C73</f>
        <v>36.299999999999997</v>
      </c>
      <c r="C142" s="51"/>
      <c r="D142" s="50"/>
      <c r="E142" s="183"/>
      <c r="F142" s="50"/>
      <c r="G142" s="52"/>
      <c r="H142" s="112"/>
      <c r="I142" s="38"/>
      <c r="J142" s="38"/>
      <c r="K142" s="38"/>
      <c r="L142" s="38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</row>
    <row r="143" spans="1:51" x14ac:dyDescent="0.25">
      <c r="A143" s="54">
        <v>32</v>
      </c>
      <c r="B143" s="55" t="e">
        <f>#REF!</f>
        <v>#REF!</v>
      </c>
      <c r="C143" s="51"/>
      <c r="D143" s="50"/>
      <c r="E143" s="183"/>
      <c r="F143" s="50"/>
      <c r="G143" s="52"/>
      <c r="H143" s="112"/>
      <c r="I143" s="38"/>
      <c r="J143" s="38"/>
      <c r="K143" s="38"/>
      <c r="L143" s="38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</row>
    <row r="144" spans="1:51" x14ac:dyDescent="0.25">
      <c r="A144" s="54">
        <v>33</v>
      </c>
      <c r="B144" s="55" t="e">
        <f>#REF!</f>
        <v>#REF!</v>
      </c>
      <c r="C144" s="51"/>
      <c r="D144" s="50"/>
      <c r="E144" s="183"/>
      <c r="F144" s="50"/>
      <c r="G144" s="52"/>
      <c r="H144" s="112"/>
      <c r="I144" s="38"/>
      <c r="J144" s="38"/>
      <c r="K144" s="38"/>
      <c r="L144" s="38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</row>
    <row r="145" spans="1:54" x14ac:dyDescent="0.25">
      <c r="A145" s="54">
        <v>34</v>
      </c>
      <c r="B145" s="55">
        <f>C80</f>
        <v>77.8</v>
      </c>
      <c r="C145" s="51"/>
      <c r="D145" s="50"/>
      <c r="E145" s="183"/>
      <c r="F145" s="50"/>
      <c r="G145" s="52"/>
      <c r="H145" s="112"/>
      <c r="I145" s="38"/>
      <c r="J145" s="38"/>
      <c r="K145" s="38"/>
      <c r="L145" s="38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4" x14ac:dyDescent="0.25">
      <c r="A146" s="54">
        <v>35</v>
      </c>
      <c r="B146" s="55" t="e">
        <f>#REF!</f>
        <v>#REF!</v>
      </c>
      <c r="C146" s="51"/>
      <c r="D146" s="50"/>
      <c r="E146" s="183"/>
      <c r="F146" s="50"/>
      <c r="G146" s="52"/>
      <c r="H146" s="112"/>
      <c r="I146" s="38"/>
      <c r="J146" s="38"/>
      <c r="K146" s="38"/>
      <c r="L146" s="38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</row>
    <row r="147" spans="1:54" x14ac:dyDescent="0.25">
      <c r="A147" s="54">
        <v>37</v>
      </c>
      <c r="B147" s="55" t="e">
        <f>#REF!</f>
        <v>#REF!</v>
      </c>
      <c r="C147" s="51"/>
      <c r="D147" s="50"/>
      <c r="E147" s="183"/>
      <c r="F147" s="50"/>
      <c r="G147" s="52"/>
      <c r="H147" s="112"/>
      <c r="I147" s="38"/>
      <c r="J147" s="38"/>
      <c r="K147" s="38"/>
      <c r="L147" s="38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</row>
    <row r="148" spans="1:54" x14ac:dyDescent="0.25">
      <c r="A148" s="54">
        <v>39</v>
      </c>
      <c r="B148" s="55" t="e">
        <f>#REF!</f>
        <v>#REF!</v>
      </c>
      <c r="C148" s="51"/>
      <c r="D148" s="50"/>
      <c r="E148" s="183"/>
      <c r="F148" s="50"/>
      <c r="G148" s="52"/>
      <c r="H148" s="112"/>
      <c r="I148" s="38"/>
      <c r="J148" s="38"/>
      <c r="K148" s="38"/>
      <c r="L148" s="38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</row>
    <row r="149" spans="1:54" x14ac:dyDescent="0.25">
      <c r="A149" s="58">
        <v>42</v>
      </c>
      <c r="B149" s="55">
        <f>C82</f>
        <v>114</v>
      </c>
      <c r="C149" s="51"/>
      <c r="D149" s="50"/>
      <c r="E149" s="183"/>
      <c r="F149" s="50"/>
      <c r="G149" s="52"/>
      <c r="H149" s="112"/>
      <c r="I149" s="38"/>
      <c r="J149" s="38"/>
      <c r="K149" s="38"/>
      <c r="L149" s="38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</row>
    <row r="150" spans="1:54" x14ac:dyDescent="0.25">
      <c r="A150" s="54">
        <v>53</v>
      </c>
      <c r="B150" s="55" t="e">
        <f>#REF!</f>
        <v>#REF!</v>
      </c>
      <c r="C150" s="51"/>
      <c r="D150" s="50"/>
      <c r="E150" s="183"/>
      <c r="F150" s="50"/>
      <c r="G150" s="52"/>
      <c r="H150" s="112"/>
      <c r="I150" s="38"/>
      <c r="J150" s="38"/>
      <c r="K150" s="38"/>
      <c r="L150" s="38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</row>
    <row r="151" spans="1:54" x14ac:dyDescent="0.25">
      <c r="A151" s="54">
        <v>54</v>
      </c>
      <c r="B151" s="55" t="e">
        <f>#REF!</f>
        <v>#REF!</v>
      </c>
      <c r="C151" s="51"/>
      <c r="D151" s="50"/>
      <c r="E151" s="183"/>
      <c r="F151" s="50"/>
      <c r="G151" s="52"/>
      <c r="H151" s="112"/>
      <c r="I151" s="38"/>
      <c r="J151" s="38"/>
      <c r="K151" s="38"/>
      <c r="L151" s="38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</row>
    <row r="152" spans="1:54" x14ac:dyDescent="0.25">
      <c r="A152" s="54">
        <v>66</v>
      </c>
      <c r="B152" s="55">
        <f>C111</f>
        <v>3157.4</v>
      </c>
      <c r="C152" s="51"/>
      <c r="D152" s="50"/>
      <c r="E152" s="183"/>
      <c r="F152" s="50"/>
      <c r="G152" s="52"/>
      <c r="H152" s="112"/>
      <c r="I152" s="38"/>
      <c r="J152" s="38"/>
      <c r="K152" s="38"/>
      <c r="L152" s="38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</row>
    <row r="153" spans="1:54" x14ac:dyDescent="0.25">
      <c r="A153" s="71">
        <v>69</v>
      </c>
      <c r="B153" s="72">
        <f>C113</f>
        <v>0</v>
      </c>
      <c r="C153" s="51"/>
      <c r="D153" s="50"/>
      <c r="E153" s="183"/>
      <c r="F153" s="50"/>
      <c r="G153" s="52"/>
      <c r="H153" s="112"/>
      <c r="I153" s="38"/>
      <c r="J153" s="38"/>
      <c r="K153" s="38"/>
      <c r="L153" s="38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</row>
    <row r="154" spans="1:54" x14ac:dyDescent="0.25">
      <c r="A154" s="71">
        <v>70</v>
      </c>
      <c r="B154" s="72">
        <f>C115</f>
        <v>2198</v>
      </c>
      <c r="C154" s="51"/>
      <c r="D154" s="50"/>
      <c r="E154" s="183"/>
      <c r="F154" s="50"/>
      <c r="G154" s="52"/>
      <c r="H154" s="112"/>
      <c r="I154" s="38"/>
      <c r="J154" s="38"/>
      <c r="K154" s="38"/>
      <c r="L154" s="38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</row>
    <row r="155" spans="1:54" ht="16.5" thickBot="1" x14ac:dyDescent="0.3">
      <c r="A155" s="77" t="s">
        <v>42</v>
      </c>
      <c r="B155" s="78" t="e">
        <f>SUM(B120:B154)</f>
        <v>#REF!</v>
      </c>
      <c r="C155" s="51"/>
      <c r="D155" s="50"/>
      <c r="E155" s="183"/>
      <c r="F155" s="50"/>
      <c r="G155" s="52"/>
      <c r="H155" s="112"/>
      <c r="I155" s="38"/>
      <c r="J155" s="38"/>
      <c r="K155" s="38"/>
      <c r="L155" s="38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</row>
    <row r="156" spans="1:54" x14ac:dyDescent="0.25">
      <c r="A156" s="50"/>
      <c r="B156" s="50"/>
      <c r="C156" s="51"/>
      <c r="D156" s="50"/>
      <c r="E156" s="183"/>
      <c r="F156" s="50"/>
      <c r="G156" s="52"/>
      <c r="H156" s="112"/>
      <c r="I156" s="38"/>
      <c r="J156" s="38"/>
      <c r="K156" s="38"/>
      <c r="L156" s="38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</row>
    <row r="157" spans="1:54" x14ac:dyDescent="0.25">
      <c r="A157" s="50"/>
      <c r="B157" s="50"/>
      <c r="C157" s="51"/>
      <c r="D157" s="50"/>
      <c r="E157" s="183"/>
      <c r="F157" s="50"/>
      <c r="G157" s="52"/>
      <c r="H157" s="112"/>
      <c r="I157" s="38"/>
      <c r="J157" s="38"/>
      <c r="K157" s="38"/>
      <c r="L157" s="38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</row>
    <row r="158" spans="1:54" x14ac:dyDescent="0.25">
      <c r="A158" s="50"/>
      <c r="B158" s="50"/>
      <c r="C158" s="51"/>
      <c r="D158" s="50"/>
      <c r="E158" s="183"/>
      <c r="F158" s="50"/>
      <c r="G158" s="52"/>
      <c r="H158" s="112"/>
      <c r="I158" s="38"/>
      <c r="J158" s="38"/>
      <c r="K158" s="38"/>
      <c r="L158" s="38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</row>
    <row r="159" spans="1:54" x14ac:dyDescent="0.25">
      <c r="A159" s="50"/>
      <c r="B159" s="50"/>
      <c r="C159" s="51"/>
      <c r="D159" s="50"/>
      <c r="E159" s="183"/>
      <c r="F159" s="50"/>
      <c r="G159" s="52"/>
      <c r="H159" s="112"/>
      <c r="I159" s="38"/>
      <c r="J159" s="38"/>
      <c r="K159" s="38"/>
      <c r="L159" s="38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</row>
    <row r="160" spans="1:54" x14ac:dyDescent="0.25">
      <c r="A160" s="50"/>
      <c r="B160" s="50"/>
      <c r="C160" s="51"/>
      <c r="D160" s="50"/>
      <c r="E160" s="183"/>
      <c r="F160" s="50"/>
      <c r="G160" s="52"/>
      <c r="H160" s="112"/>
      <c r="I160" s="38"/>
      <c r="J160" s="38"/>
      <c r="K160" s="38"/>
      <c r="L160" s="38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</row>
    <row r="161" spans="1:54" x14ac:dyDescent="0.25">
      <c r="A161" s="50"/>
      <c r="B161" s="50"/>
      <c r="C161" s="51"/>
      <c r="D161" s="50"/>
      <c r="E161" s="183"/>
      <c r="F161" s="50"/>
      <c r="G161" s="52"/>
      <c r="H161" s="112"/>
      <c r="I161" s="38"/>
      <c r="J161" s="38"/>
      <c r="K161" s="38"/>
      <c r="L161" s="38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</row>
    <row r="162" spans="1:54" x14ac:dyDescent="0.25">
      <c r="A162" s="50"/>
      <c r="B162" s="50"/>
      <c r="C162" s="51"/>
      <c r="D162" s="50"/>
      <c r="E162" s="183"/>
      <c r="F162" s="50"/>
      <c r="G162" s="52"/>
      <c r="H162" s="112"/>
      <c r="I162" s="38"/>
      <c r="J162" s="38"/>
      <c r="K162" s="38"/>
      <c r="L162" s="38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</row>
    <row r="163" spans="1:54" x14ac:dyDescent="0.25">
      <c r="A163" s="50"/>
      <c r="B163" s="50"/>
      <c r="C163" s="51"/>
      <c r="D163" s="50"/>
      <c r="E163" s="183"/>
      <c r="F163" s="50"/>
      <c r="G163" s="52"/>
      <c r="H163" s="112"/>
      <c r="I163" s="38"/>
      <c r="J163" s="38"/>
      <c r="K163" s="38"/>
      <c r="L163" s="38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</row>
    <row r="164" spans="1:54" x14ac:dyDescent="0.25">
      <c r="A164" s="50"/>
      <c r="B164" s="50"/>
      <c r="C164" s="51"/>
      <c r="D164" s="50"/>
      <c r="E164" s="183"/>
      <c r="F164" s="50"/>
      <c r="G164" s="52"/>
      <c r="H164" s="112"/>
      <c r="I164" s="38"/>
      <c r="J164" s="38"/>
      <c r="K164" s="38"/>
      <c r="L164" s="38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</row>
    <row r="165" spans="1:54" x14ac:dyDescent="0.25">
      <c r="A165" s="50"/>
      <c r="B165" s="50"/>
      <c r="C165" s="51"/>
      <c r="D165" s="50"/>
      <c r="E165" s="183"/>
      <c r="F165" s="50"/>
      <c r="G165" s="52"/>
      <c r="H165" s="112"/>
      <c r="I165" s="38"/>
      <c r="J165" s="38"/>
      <c r="K165" s="38"/>
      <c r="L165" s="38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</row>
    <row r="166" spans="1:54" x14ac:dyDescent="0.25">
      <c r="A166" s="50"/>
      <c r="B166" s="50"/>
      <c r="C166" s="51"/>
      <c r="D166" s="50"/>
      <c r="E166" s="183"/>
      <c r="F166" s="50"/>
      <c r="G166" s="52"/>
      <c r="H166" s="112"/>
      <c r="I166" s="38"/>
      <c r="J166" s="38"/>
      <c r="K166" s="38"/>
      <c r="L166" s="38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</row>
    <row r="167" spans="1:54" x14ac:dyDescent="0.25">
      <c r="A167" s="50"/>
      <c r="B167" s="50"/>
      <c r="C167" s="51"/>
      <c r="D167" s="50"/>
      <c r="E167" s="183"/>
      <c r="F167" s="50"/>
      <c r="G167" s="52"/>
      <c r="H167" s="112"/>
      <c r="I167" s="38"/>
      <c r="J167" s="38"/>
      <c r="K167" s="38"/>
      <c r="L167" s="38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</row>
    <row r="168" spans="1:54" x14ac:dyDescent="0.25">
      <c r="A168" s="50"/>
      <c r="B168" s="50"/>
      <c r="C168" s="51"/>
      <c r="D168" s="50"/>
      <c r="E168" s="183"/>
      <c r="F168" s="50"/>
      <c r="G168" s="52"/>
      <c r="H168" s="112"/>
      <c r="I168" s="38"/>
      <c r="J168" s="38"/>
      <c r="K168" s="38"/>
      <c r="L168" s="38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</row>
    <row r="169" spans="1:54" x14ac:dyDescent="0.25">
      <c r="A169" s="50"/>
      <c r="B169" s="50"/>
      <c r="C169" s="51"/>
      <c r="D169" s="50"/>
      <c r="E169" s="183"/>
      <c r="F169" s="50"/>
      <c r="G169" s="52"/>
      <c r="H169" s="112"/>
      <c r="I169" s="38"/>
      <c r="J169" s="38"/>
      <c r="K169" s="38"/>
      <c r="L169" s="38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</row>
    <row r="170" spans="1:54" x14ac:dyDescent="0.25">
      <c r="A170" s="50"/>
      <c r="B170" s="50"/>
      <c r="C170" s="51"/>
      <c r="D170" s="50"/>
      <c r="E170" s="183"/>
      <c r="F170" s="50"/>
      <c r="G170" s="52"/>
      <c r="H170" s="112"/>
      <c r="I170" s="38"/>
      <c r="J170" s="38"/>
      <c r="K170" s="38"/>
      <c r="L170" s="38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</row>
    <row r="171" spans="1:54" x14ac:dyDescent="0.25">
      <c r="A171" s="50"/>
      <c r="B171" s="50"/>
      <c r="C171" s="51"/>
      <c r="D171" s="50"/>
      <c r="E171" s="183"/>
      <c r="F171" s="50"/>
      <c r="G171" s="52"/>
      <c r="H171" s="112"/>
      <c r="I171" s="38"/>
      <c r="J171" s="38"/>
      <c r="K171" s="38"/>
      <c r="L171" s="38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</row>
    <row r="172" spans="1:54" x14ac:dyDescent="0.25">
      <c r="A172" s="50"/>
      <c r="B172" s="50"/>
      <c r="C172" s="51"/>
      <c r="D172" s="50"/>
      <c r="E172" s="183"/>
      <c r="F172" s="50"/>
      <c r="G172" s="52"/>
      <c r="H172" s="112"/>
      <c r="I172" s="38"/>
    </row>
    <row r="173" spans="1:54" x14ac:dyDescent="0.25">
      <c r="A173" s="50"/>
      <c r="B173" s="50"/>
      <c r="C173" s="51"/>
      <c r="D173" s="50"/>
      <c r="E173" s="183"/>
      <c r="F173" s="50"/>
      <c r="G173" s="52"/>
      <c r="H173" s="112"/>
      <c r="I173" s="38"/>
    </row>
    <row r="174" spans="1:54" x14ac:dyDescent="0.25">
      <c r="A174" s="50"/>
      <c r="B174" s="50"/>
      <c r="C174" s="51"/>
      <c r="D174" s="50"/>
      <c r="E174" s="183"/>
      <c r="F174" s="50"/>
      <c r="G174" s="52"/>
      <c r="H174" s="112"/>
      <c r="I174" s="38"/>
      <c r="J174"/>
      <c r="K174"/>
      <c r="L174"/>
    </row>
    <row r="175" spans="1:54" x14ac:dyDescent="0.25">
      <c r="A175" s="50"/>
      <c r="B175" s="50"/>
      <c r="C175" s="51"/>
      <c r="D175" s="50"/>
      <c r="E175" s="183"/>
      <c r="F175" s="50"/>
      <c r="G175" s="52"/>
      <c r="H175" s="112"/>
      <c r="I175" s="38"/>
      <c r="J175"/>
      <c r="K175"/>
      <c r="L175"/>
    </row>
    <row r="176" spans="1:54" x14ac:dyDescent="0.25">
      <c r="A176" s="50"/>
      <c r="B176" s="50"/>
      <c r="C176" s="51"/>
      <c r="D176" s="50"/>
      <c r="E176" s="183"/>
      <c r="F176" s="50"/>
      <c r="G176" s="52"/>
      <c r="H176" s="112"/>
      <c r="I176" s="38"/>
      <c r="J176"/>
      <c r="K176"/>
      <c r="L176"/>
    </row>
    <row r="177" spans="1:12" x14ac:dyDescent="0.25">
      <c r="A177" s="50"/>
      <c r="B177" s="50"/>
      <c r="C177" s="51"/>
      <c r="D177" s="50"/>
      <c r="E177" s="183"/>
      <c r="F177" s="50"/>
      <c r="G177" s="52"/>
      <c r="H177" s="112"/>
      <c r="I177" s="38"/>
      <c r="J177"/>
      <c r="K177"/>
      <c r="L177"/>
    </row>
    <row r="178" spans="1:12" x14ac:dyDescent="0.25">
      <c r="A178" s="50"/>
      <c r="B178" s="50"/>
      <c r="C178" s="51"/>
      <c r="D178" s="50"/>
      <c r="E178" s="183"/>
      <c r="F178" s="50"/>
      <c r="G178" s="52"/>
      <c r="H178" s="112"/>
      <c r="I178" s="38"/>
      <c r="J178"/>
      <c r="K178"/>
      <c r="L178"/>
    </row>
    <row r="179" spans="1:12" x14ac:dyDescent="0.25">
      <c r="A179" s="50"/>
      <c r="B179" s="50"/>
      <c r="C179" s="51"/>
      <c r="D179" s="50"/>
      <c r="E179" s="183"/>
      <c r="F179" s="50"/>
      <c r="G179" s="52"/>
      <c r="H179" s="112"/>
      <c r="I179" s="38"/>
      <c r="J179"/>
      <c r="K179"/>
      <c r="L179"/>
    </row>
    <row r="180" spans="1:12" x14ac:dyDescent="0.25">
      <c r="A180" s="50"/>
      <c r="B180" s="50"/>
      <c r="C180" s="51"/>
      <c r="D180" s="50"/>
      <c r="E180" s="183"/>
      <c r="F180" s="50"/>
      <c r="G180" s="52"/>
      <c r="H180" s="112"/>
      <c r="I180" s="38"/>
      <c r="J180"/>
      <c r="K180"/>
      <c r="L180"/>
    </row>
    <row r="181" spans="1:12" x14ac:dyDescent="0.25">
      <c r="A181" s="50"/>
      <c r="B181" s="50"/>
      <c r="C181" s="51"/>
      <c r="D181" s="50"/>
      <c r="E181" s="183"/>
      <c r="F181" s="50"/>
      <c r="G181" s="52"/>
      <c r="H181" s="112"/>
      <c r="I181" s="38"/>
      <c r="J181"/>
      <c r="K181"/>
      <c r="L181"/>
    </row>
    <row r="182" spans="1:12" x14ac:dyDescent="0.25">
      <c r="A182" s="50"/>
      <c r="B182" s="50"/>
      <c r="C182" s="51"/>
      <c r="D182" s="50"/>
      <c r="E182" s="183"/>
      <c r="F182" s="50"/>
      <c r="G182" s="52"/>
      <c r="H182" s="112"/>
      <c r="I182" s="38"/>
      <c r="J182"/>
      <c r="K182"/>
      <c r="L182"/>
    </row>
    <row r="183" spans="1:12" x14ac:dyDescent="0.25">
      <c r="A183" s="50"/>
      <c r="B183" s="50"/>
      <c r="C183" s="51"/>
      <c r="D183" s="50"/>
      <c r="E183" s="183"/>
      <c r="F183" s="50"/>
      <c r="G183" s="52"/>
      <c r="H183" s="112"/>
      <c r="I183" s="38"/>
      <c r="J183"/>
      <c r="K183"/>
      <c r="L183"/>
    </row>
    <row r="184" spans="1:12" x14ac:dyDescent="0.25">
      <c r="A184" s="50"/>
      <c r="B184" s="50"/>
      <c r="C184" s="51"/>
      <c r="D184" s="50"/>
      <c r="E184" s="183"/>
      <c r="F184" s="50"/>
      <c r="G184" s="52"/>
      <c r="H184" s="112"/>
      <c r="I184" s="38"/>
      <c r="J184"/>
      <c r="K184"/>
      <c r="L184"/>
    </row>
    <row r="185" spans="1:12" x14ac:dyDescent="0.25">
      <c r="A185" s="50"/>
      <c r="B185" s="50"/>
      <c r="C185" s="51"/>
      <c r="D185" s="50"/>
      <c r="E185" s="183"/>
      <c r="F185" s="50"/>
      <c r="G185" s="52"/>
      <c r="H185" s="112"/>
      <c r="I185" s="38"/>
      <c r="J185"/>
      <c r="K185"/>
      <c r="L185"/>
    </row>
    <row r="186" spans="1:12" x14ac:dyDescent="0.25">
      <c r="A186" s="50"/>
      <c r="B186" s="50"/>
      <c r="C186" s="51"/>
      <c r="D186" s="50"/>
      <c r="E186" s="183"/>
      <c r="F186" s="50"/>
      <c r="G186" s="52"/>
      <c r="H186" s="112"/>
      <c r="I186" s="38"/>
      <c r="J186"/>
      <c r="K186"/>
      <c r="L186"/>
    </row>
    <row r="187" spans="1:12" x14ac:dyDescent="0.25">
      <c r="A187" s="50"/>
      <c r="B187" s="50"/>
      <c r="C187" s="51"/>
      <c r="D187" s="50"/>
      <c r="E187" s="183"/>
      <c r="F187" s="50"/>
      <c r="G187" s="52"/>
      <c r="H187" s="112"/>
      <c r="I187" s="38"/>
      <c r="J187"/>
      <c r="K187"/>
      <c r="L187"/>
    </row>
    <row r="188" spans="1:12" x14ac:dyDescent="0.25">
      <c r="A188" s="50"/>
      <c r="B188" s="50"/>
      <c r="C188" s="51"/>
      <c r="D188" s="50"/>
      <c r="E188" s="183"/>
      <c r="F188" s="50"/>
      <c r="G188" s="52"/>
      <c r="H188" s="112"/>
      <c r="I188" s="38"/>
      <c r="J188"/>
      <c r="K188"/>
      <c r="L188"/>
    </row>
    <row r="189" spans="1:12" x14ac:dyDescent="0.25">
      <c r="A189" s="50"/>
      <c r="B189" s="50"/>
      <c r="C189" s="51"/>
      <c r="D189" s="50"/>
      <c r="E189" s="183"/>
      <c r="F189" s="50"/>
      <c r="G189" s="52"/>
      <c r="H189" s="112"/>
      <c r="I189" s="38"/>
      <c r="J189"/>
      <c r="K189"/>
      <c r="L189"/>
    </row>
    <row r="190" spans="1:12" x14ac:dyDescent="0.25">
      <c r="A190" s="50"/>
      <c r="B190" s="50"/>
      <c r="C190" s="51"/>
      <c r="D190" s="50"/>
      <c r="E190" s="183"/>
      <c r="F190" s="50"/>
      <c r="G190" s="52"/>
      <c r="H190" s="112"/>
      <c r="I190" s="38"/>
      <c r="J190"/>
      <c r="K190"/>
      <c r="L190"/>
    </row>
    <row r="191" spans="1:12" x14ac:dyDescent="0.25">
      <c r="A191" s="50"/>
      <c r="B191" s="50"/>
      <c r="C191" s="51"/>
      <c r="D191" s="50"/>
      <c r="E191" s="183"/>
      <c r="F191" s="50"/>
      <c r="G191" s="52"/>
      <c r="H191" s="112"/>
      <c r="I191" s="38"/>
      <c r="J191"/>
      <c r="K191"/>
      <c r="L191"/>
    </row>
    <row r="192" spans="1:12" x14ac:dyDescent="0.25">
      <c r="A192" s="50"/>
      <c r="B192" s="50"/>
      <c r="C192" s="51"/>
      <c r="D192" s="50"/>
      <c r="E192" s="183"/>
      <c r="F192" s="50"/>
      <c r="G192" s="52"/>
      <c r="H192" s="112"/>
      <c r="I192" s="38"/>
      <c r="J192"/>
      <c r="K192"/>
      <c r="L192"/>
    </row>
    <row r="193" spans="1:12" x14ac:dyDescent="0.25">
      <c r="A193" s="50"/>
      <c r="B193" s="50"/>
      <c r="C193" s="51"/>
      <c r="D193" s="50"/>
      <c r="E193" s="183"/>
      <c r="F193" s="50"/>
      <c r="G193" s="52"/>
      <c r="H193" s="112"/>
      <c r="I193" s="38"/>
      <c r="J193"/>
      <c r="K193"/>
      <c r="L193"/>
    </row>
    <row r="194" spans="1:12" x14ac:dyDescent="0.25">
      <c r="A194" s="50"/>
      <c r="B194" s="50"/>
      <c r="C194" s="51"/>
      <c r="D194" s="50"/>
      <c r="E194" s="183"/>
      <c r="F194" s="50"/>
      <c r="G194" s="52"/>
      <c r="H194" s="112"/>
      <c r="I194" s="38"/>
      <c r="J194"/>
      <c r="K194"/>
      <c r="L194"/>
    </row>
    <row r="195" spans="1:12" x14ac:dyDescent="0.25">
      <c r="A195" s="50"/>
      <c r="B195" s="50"/>
      <c r="C195" s="51"/>
      <c r="D195" s="50"/>
      <c r="E195" s="183"/>
      <c r="F195" s="50"/>
      <c r="G195" s="52"/>
      <c r="H195" s="112"/>
      <c r="I195" s="38"/>
      <c r="J195"/>
      <c r="K195"/>
      <c r="L195"/>
    </row>
    <row r="196" spans="1:12" x14ac:dyDescent="0.25">
      <c r="A196" s="50"/>
      <c r="B196" s="50"/>
      <c r="C196" s="51"/>
      <c r="D196" s="50"/>
      <c r="E196" s="183"/>
      <c r="F196" s="50"/>
      <c r="G196" s="52"/>
      <c r="H196" s="112"/>
      <c r="I196" s="38"/>
      <c r="J196"/>
      <c r="K196"/>
      <c r="L196"/>
    </row>
    <row r="197" spans="1:12" x14ac:dyDescent="0.25">
      <c r="A197" s="50"/>
      <c r="B197" s="50"/>
      <c r="C197" s="51"/>
      <c r="D197" s="50"/>
      <c r="E197" s="183"/>
      <c r="F197" s="50"/>
      <c r="G197" s="52"/>
      <c r="H197" s="112"/>
      <c r="I197" s="38"/>
      <c r="J197"/>
      <c r="K197"/>
      <c r="L197"/>
    </row>
    <row r="198" spans="1:12" x14ac:dyDescent="0.25">
      <c r="A198" s="50"/>
      <c r="B198" s="50"/>
      <c r="C198" s="51"/>
      <c r="D198" s="50"/>
      <c r="E198" s="183"/>
      <c r="F198" s="50"/>
      <c r="G198" s="52"/>
      <c r="H198" s="112"/>
      <c r="I198" s="38"/>
      <c r="J198"/>
      <c r="K198"/>
      <c r="L198"/>
    </row>
    <row r="199" spans="1:12" x14ac:dyDescent="0.25">
      <c r="A199" s="50"/>
      <c r="B199" s="50"/>
      <c r="C199" s="51"/>
      <c r="D199" s="50"/>
      <c r="E199" s="183"/>
      <c r="F199" s="50"/>
      <c r="G199" s="52"/>
      <c r="H199" s="112"/>
      <c r="I199" s="38"/>
      <c r="J199"/>
      <c r="K199"/>
      <c r="L199"/>
    </row>
    <row r="200" spans="1:12" x14ac:dyDescent="0.25">
      <c r="A200" s="50"/>
      <c r="B200" s="50"/>
      <c r="C200" s="51"/>
      <c r="D200" s="50"/>
      <c r="E200" s="183"/>
      <c r="F200" s="50"/>
      <c r="G200" s="52"/>
      <c r="H200" s="112"/>
      <c r="I200" s="38"/>
      <c r="J200"/>
      <c r="K200"/>
      <c r="L200"/>
    </row>
    <row r="201" spans="1:12" x14ac:dyDescent="0.25">
      <c r="A201" s="50"/>
      <c r="B201" s="50"/>
      <c r="C201" s="51"/>
      <c r="D201" s="50"/>
      <c r="E201" s="183"/>
      <c r="F201" s="50"/>
      <c r="G201" s="52"/>
      <c r="H201" s="112"/>
      <c r="I201" s="38"/>
      <c r="J201"/>
      <c r="K201"/>
      <c r="L201"/>
    </row>
    <row r="202" spans="1:12" x14ac:dyDescent="0.25">
      <c r="A202" s="50"/>
      <c r="B202" s="50"/>
      <c r="C202" s="51"/>
      <c r="D202" s="50"/>
      <c r="E202" s="183"/>
      <c r="F202" s="50"/>
      <c r="G202" s="52"/>
      <c r="H202" s="112"/>
      <c r="I202" s="38"/>
      <c r="J202"/>
      <c r="K202"/>
      <c r="L202"/>
    </row>
    <row r="203" spans="1:12" x14ac:dyDescent="0.25">
      <c r="A203" s="50"/>
      <c r="B203" s="50"/>
      <c r="C203" s="51"/>
      <c r="D203" s="50"/>
      <c r="E203" s="183"/>
      <c r="F203" s="50"/>
      <c r="G203" s="52"/>
      <c r="H203" s="112"/>
      <c r="I203" s="38"/>
      <c r="J203"/>
      <c r="K203"/>
      <c r="L203"/>
    </row>
    <row r="204" spans="1:12" x14ac:dyDescent="0.25">
      <c r="A204" s="50"/>
      <c r="B204" s="50"/>
      <c r="C204" s="51"/>
      <c r="D204" s="50"/>
      <c r="E204" s="183"/>
      <c r="F204" s="50"/>
      <c r="G204" s="52"/>
      <c r="H204" s="112"/>
      <c r="I204" s="38"/>
      <c r="J204"/>
      <c r="K204"/>
      <c r="L204"/>
    </row>
    <row r="205" spans="1:12" x14ac:dyDescent="0.25">
      <c r="A205" s="50"/>
      <c r="B205" s="50"/>
      <c r="C205" s="51"/>
      <c r="D205" s="50"/>
      <c r="E205" s="183"/>
      <c r="F205" s="50"/>
      <c r="G205" s="52"/>
      <c r="H205" s="112"/>
      <c r="I205" s="38"/>
      <c r="J205"/>
      <c r="K205"/>
      <c r="L205"/>
    </row>
    <row r="206" spans="1:12" x14ac:dyDescent="0.25">
      <c r="A206" s="50"/>
      <c r="B206" s="50"/>
      <c r="C206" s="51"/>
      <c r="D206" s="50"/>
      <c r="E206" s="183"/>
      <c r="F206" s="50"/>
      <c r="G206" s="52"/>
      <c r="H206" s="112"/>
      <c r="I206" s="38"/>
      <c r="J206"/>
      <c r="K206"/>
      <c r="L206"/>
    </row>
    <row r="207" spans="1:12" x14ac:dyDescent="0.25">
      <c r="A207" s="50"/>
      <c r="B207" s="50"/>
      <c r="C207" s="51"/>
      <c r="D207" s="50"/>
      <c r="E207" s="183"/>
      <c r="F207" s="50"/>
      <c r="G207" s="52"/>
      <c r="H207" s="112"/>
      <c r="I207" s="38"/>
      <c r="J207"/>
      <c r="K207"/>
      <c r="L207"/>
    </row>
    <row r="208" spans="1:12" x14ac:dyDescent="0.25">
      <c r="A208" s="50"/>
      <c r="B208" s="50"/>
      <c r="C208" s="51"/>
      <c r="D208" s="50"/>
      <c r="E208" s="183"/>
      <c r="F208" s="50"/>
      <c r="G208" s="52"/>
      <c r="H208" s="112"/>
      <c r="I208" s="38"/>
      <c r="J208"/>
      <c r="K208"/>
      <c r="L208"/>
    </row>
    <row r="209" spans="1:12" x14ac:dyDescent="0.25">
      <c r="A209" s="50"/>
      <c r="B209" s="50"/>
      <c r="C209" s="51"/>
      <c r="D209" s="50"/>
      <c r="E209" s="183"/>
      <c r="F209" s="50"/>
      <c r="G209" s="52"/>
      <c r="H209" s="112"/>
      <c r="I209" s="38"/>
      <c r="J209"/>
      <c r="K209"/>
      <c r="L209"/>
    </row>
    <row r="210" spans="1:12" x14ac:dyDescent="0.25">
      <c r="A210" s="50"/>
      <c r="B210" s="50"/>
      <c r="C210" s="51"/>
      <c r="D210" s="50"/>
      <c r="E210" s="183"/>
      <c r="F210" s="50"/>
      <c r="G210" s="52"/>
      <c r="H210" s="112"/>
      <c r="I210" s="38"/>
      <c r="J210"/>
      <c r="K210"/>
      <c r="L210"/>
    </row>
    <row r="211" spans="1:12" x14ac:dyDescent="0.25">
      <c r="A211" s="50"/>
      <c r="B211" s="50"/>
      <c r="C211" s="51"/>
      <c r="D211" s="50"/>
      <c r="E211" s="183"/>
      <c r="F211" s="50"/>
      <c r="G211" s="52"/>
      <c r="H211" s="112"/>
      <c r="I211" s="38"/>
      <c r="J211"/>
      <c r="K211"/>
      <c r="L211"/>
    </row>
    <row r="212" spans="1:12" x14ac:dyDescent="0.25">
      <c r="A212" s="50"/>
      <c r="B212" s="50"/>
      <c r="C212" s="51"/>
      <c r="D212" s="50"/>
      <c r="E212" s="183"/>
      <c r="F212" s="50"/>
      <c r="G212" s="52"/>
      <c r="H212" s="112"/>
      <c r="I212" s="38"/>
      <c r="J212"/>
      <c r="K212"/>
      <c r="L212"/>
    </row>
    <row r="213" spans="1:12" x14ac:dyDescent="0.25">
      <c r="A213" s="50"/>
      <c r="B213" s="50"/>
      <c r="C213" s="51"/>
      <c r="D213" s="50"/>
      <c r="E213" s="183"/>
      <c r="F213" s="50"/>
      <c r="G213" s="52"/>
      <c r="H213" s="112"/>
      <c r="I213" s="38"/>
      <c r="J213"/>
      <c r="K213"/>
      <c r="L213"/>
    </row>
    <row r="214" spans="1:12" x14ac:dyDescent="0.25">
      <c r="A214" s="50"/>
      <c r="B214" s="50"/>
      <c r="C214" s="51"/>
      <c r="D214" s="50"/>
      <c r="E214" s="183"/>
      <c r="F214" s="50"/>
      <c r="G214" s="52"/>
      <c r="H214" s="112"/>
      <c r="I214" s="38"/>
      <c r="J214"/>
      <c r="K214"/>
      <c r="L214"/>
    </row>
    <row r="215" spans="1:12" x14ac:dyDescent="0.25">
      <c r="A215" s="50"/>
      <c r="B215" s="50"/>
      <c r="C215" s="51"/>
      <c r="D215" s="50"/>
      <c r="E215" s="183"/>
      <c r="F215" s="50"/>
      <c r="G215" s="52"/>
      <c r="H215" s="112"/>
      <c r="I215" s="38"/>
      <c r="J215"/>
      <c r="K215"/>
      <c r="L215"/>
    </row>
    <row r="216" spans="1:12" x14ac:dyDescent="0.25">
      <c r="A216" s="50"/>
      <c r="B216" s="50"/>
      <c r="C216" s="51"/>
      <c r="D216" s="50"/>
      <c r="E216" s="183"/>
      <c r="F216" s="50"/>
      <c r="G216" s="52"/>
      <c r="H216" s="112"/>
      <c r="I216" s="38"/>
      <c r="J216"/>
      <c r="K216"/>
      <c r="L216"/>
    </row>
    <row r="217" spans="1:12" x14ac:dyDescent="0.25">
      <c r="A217" s="50"/>
      <c r="B217" s="50"/>
      <c r="C217" s="51"/>
      <c r="D217" s="50"/>
      <c r="E217" s="183"/>
      <c r="F217" s="50"/>
      <c r="G217" s="52"/>
      <c r="H217" s="112"/>
      <c r="I217" s="38"/>
      <c r="J217"/>
      <c r="K217"/>
      <c r="L217"/>
    </row>
    <row r="218" spans="1:12" x14ac:dyDescent="0.25">
      <c r="A218" s="50"/>
      <c r="B218" s="50"/>
      <c r="C218" s="51"/>
      <c r="D218" s="50"/>
      <c r="E218" s="183"/>
      <c r="F218" s="50"/>
      <c r="G218" s="52"/>
      <c r="H218" s="112"/>
      <c r="I218" s="38"/>
      <c r="J218"/>
      <c r="K218"/>
      <c r="L218"/>
    </row>
    <row r="219" spans="1:12" x14ac:dyDescent="0.25">
      <c r="A219" s="50"/>
      <c r="B219" s="50"/>
      <c r="C219" s="51"/>
      <c r="D219" s="50"/>
      <c r="E219" s="183"/>
      <c r="F219" s="50"/>
      <c r="G219" s="52"/>
      <c r="H219" s="112"/>
      <c r="I219" s="38"/>
      <c r="J219"/>
      <c r="K219"/>
      <c r="L219"/>
    </row>
    <row r="220" spans="1:12" x14ac:dyDescent="0.25">
      <c r="A220" s="50"/>
      <c r="B220" s="50"/>
      <c r="C220" s="51"/>
      <c r="D220" s="50"/>
      <c r="E220" s="183"/>
      <c r="F220" s="50"/>
      <c r="G220" s="52"/>
      <c r="H220" s="112"/>
      <c r="I220" s="38"/>
      <c r="J220"/>
      <c r="K220"/>
      <c r="L220"/>
    </row>
    <row r="221" spans="1:12" x14ac:dyDescent="0.25">
      <c r="A221" s="50"/>
      <c r="B221" s="50"/>
      <c r="C221" s="51"/>
      <c r="D221" s="50"/>
      <c r="E221" s="183"/>
      <c r="F221" s="50"/>
      <c r="G221" s="52"/>
      <c r="H221" s="112"/>
      <c r="I221" s="38"/>
      <c r="J221"/>
      <c r="K221"/>
      <c r="L221"/>
    </row>
    <row r="222" spans="1:12" x14ac:dyDescent="0.25">
      <c r="A222" s="50"/>
      <c r="B222" s="50"/>
      <c r="C222" s="51"/>
      <c r="D222" s="50"/>
      <c r="E222" s="183"/>
      <c r="F222" s="50"/>
      <c r="G222" s="52"/>
      <c r="H222" s="112"/>
      <c r="I222" s="38"/>
      <c r="J222"/>
      <c r="K222"/>
      <c r="L222"/>
    </row>
    <row r="223" spans="1:12" x14ac:dyDescent="0.25">
      <c r="A223" s="50"/>
      <c r="B223" s="50"/>
      <c r="C223" s="51"/>
      <c r="D223" s="50"/>
      <c r="E223" s="183"/>
      <c r="F223" s="50"/>
      <c r="G223" s="52"/>
      <c r="H223" s="112"/>
      <c r="I223" s="38"/>
      <c r="J223"/>
      <c r="K223"/>
      <c r="L223"/>
    </row>
    <row r="224" spans="1:12" x14ac:dyDescent="0.25">
      <c r="A224" s="50"/>
      <c r="B224" s="50"/>
      <c r="C224" s="51"/>
      <c r="D224" s="50"/>
      <c r="E224" s="183"/>
      <c r="F224" s="50"/>
      <c r="G224" s="52"/>
      <c r="H224" s="112"/>
      <c r="I224" s="38"/>
      <c r="J224"/>
      <c r="K224"/>
      <c r="L224"/>
    </row>
    <row r="225" spans="1:12" x14ac:dyDescent="0.25">
      <c r="A225" s="50"/>
      <c r="B225" s="50"/>
      <c r="C225" s="51"/>
      <c r="D225" s="50"/>
      <c r="E225" s="183"/>
      <c r="F225" s="50"/>
      <c r="G225" s="52"/>
      <c r="H225" s="112"/>
      <c r="I225" s="38"/>
      <c r="J225"/>
      <c r="K225"/>
      <c r="L225"/>
    </row>
    <row r="226" spans="1:12" x14ac:dyDescent="0.25">
      <c r="A226" s="50"/>
      <c r="B226" s="50"/>
      <c r="C226" s="51"/>
      <c r="D226" s="50"/>
      <c r="E226" s="183"/>
      <c r="F226" s="50"/>
      <c r="G226" s="52"/>
      <c r="H226" s="112"/>
      <c r="I226" s="38"/>
      <c r="J226"/>
      <c r="K226"/>
      <c r="L226"/>
    </row>
    <row r="227" spans="1:12" x14ac:dyDescent="0.25">
      <c r="A227" s="50"/>
      <c r="B227" s="50"/>
      <c r="C227" s="51"/>
      <c r="D227" s="50"/>
      <c r="E227" s="183"/>
      <c r="F227" s="50"/>
      <c r="G227" s="52"/>
      <c r="H227" s="112"/>
      <c r="I227" s="38"/>
      <c r="J227"/>
      <c r="K227"/>
      <c r="L227"/>
    </row>
    <row r="228" spans="1:12" x14ac:dyDescent="0.25">
      <c r="A228" s="50"/>
      <c r="B228" s="50"/>
      <c r="C228" s="51"/>
      <c r="D228" s="50"/>
      <c r="E228" s="183"/>
      <c r="F228" s="50"/>
      <c r="G228" s="52"/>
      <c r="H228" s="112"/>
      <c r="I228" s="38"/>
      <c r="J228"/>
      <c r="K228"/>
      <c r="L228"/>
    </row>
    <row r="229" spans="1:12" x14ac:dyDescent="0.25">
      <c r="A229" s="50"/>
      <c r="B229" s="50"/>
      <c r="C229" s="51"/>
      <c r="D229" s="50"/>
      <c r="E229" s="183"/>
      <c r="F229" s="50"/>
      <c r="G229" s="52"/>
      <c r="H229" s="112"/>
      <c r="I229" s="38"/>
      <c r="J229"/>
      <c r="K229"/>
      <c r="L229"/>
    </row>
    <row r="230" spans="1:12" x14ac:dyDescent="0.25">
      <c r="A230" s="50"/>
      <c r="B230" s="50"/>
      <c r="C230" s="51"/>
      <c r="D230" s="50"/>
      <c r="E230" s="183"/>
      <c r="F230" s="50"/>
      <c r="G230" s="52"/>
      <c r="H230" s="112"/>
      <c r="I230" s="38"/>
      <c r="J230"/>
      <c r="K230"/>
      <c r="L230"/>
    </row>
    <row r="231" spans="1:12" x14ac:dyDescent="0.25">
      <c r="A231" s="50"/>
      <c r="B231" s="50"/>
      <c r="C231" s="51"/>
      <c r="D231" s="50"/>
      <c r="E231" s="183"/>
      <c r="F231" s="50"/>
      <c r="G231" s="52"/>
      <c r="H231" s="112"/>
      <c r="I231" s="38"/>
      <c r="J231"/>
      <c r="K231"/>
      <c r="L231"/>
    </row>
    <row r="232" spans="1:12" x14ac:dyDescent="0.25">
      <c r="A232" s="50"/>
      <c r="B232" s="50"/>
      <c r="C232" s="51"/>
      <c r="D232" s="50"/>
      <c r="E232" s="183"/>
      <c r="F232" s="50"/>
      <c r="G232" s="52"/>
      <c r="H232" s="112"/>
      <c r="I232" s="38"/>
      <c r="J232"/>
      <c r="K232"/>
      <c r="L232"/>
    </row>
    <row r="233" spans="1:12" x14ac:dyDescent="0.25">
      <c r="A233" s="50"/>
      <c r="B233" s="50"/>
      <c r="C233" s="51"/>
      <c r="D233" s="50"/>
      <c r="E233" s="183"/>
      <c r="F233" s="50"/>
      <c r="G233" s="52"/>
      <c r="H233" s="112"/>
      <c r="I233" s="38"/>
      <c r="J233"/>
      <c r="K233"/>
      <c r="L233"/>
    </row>
    <row r="234" spans="1:12" x14ac:dyDescent="0.25">
      <c r="A234" s="50"/>
      <c r="B234" s="50"/>
      <c r="C234" s="51"/>
      <c r="D234" s="50"/>
      <c r="E234" s="183"/>
      <c r="F234" s="50"/>
      <c r="G234" s="52"/>
      <c r="H234" s="112"/>
      <c r="I234" s="38"/>
      <c r="J234"/>
      <c r="K234"/>
      <c r="L234"/>
    </row>
    <row r="235" spans="1:12" x14ac:dyDescent="0.25">
      <c r="A235" s="50"/>
      <c r="B235" s="50"/>
      <c r="C235" s="51"/>
      <c r="D235" s="50"/>
      <c r="E235" s="183"/>
      <c r="F235" s="50"/>
      <c r="G235" s="52"/>
      <c r="H235" s="112"/>
      <c r="I235" s="38"/>
      <c r="J235"/>
      <c r="K235"/>
      <c r="L235"/>
    </row>
    <row r="236" spans="1:12" x14ac:dyDescent="0.25">
      <c r="A236" s="50"/>
      <c r="B236" s="50"/>
      <c r="C236" s="51"/>
      <c r="D236" s="50"/>
      <c r="E236" s="183"/>
      <c r="F236" s="50"/>
      <c r="G236" s="52"/>
      <c r="H236" s="112"/>
      <c r="I236" s="38"/>
      <c r="J236"/>
      <c r="K236"/>
      <c r="L236"/>
    </row>
    <row r="237" spans="1:12" x14ac:dyDescent="0.25">
      <c r="A237" s="50"/>
      <c r="B237" s="50"/>
      <c r="C237" s="51"/>
      <c r="D237" s="50"/>
      <c r="E237" s="183"/>
      <c r="F237" s="50"/>
      <c r="G237" s="52"/>
      <c r="H237" s="112"/>
      <c r="I237" s="38"/>
      <c r="J237"/>
      <c r="K237"/>
      <c r="L237"/>
    </row>
    <row r="238" spans="1:12" x14ac:dyDescent="0.25">
      <c r="A238" s="50"/>
      <c r="B238" s="50"/>
      <c r="C238" s="51"/>
      <c r="D238" s="50"/>
      <c r="E238" s="183"/>
      <c r="F238" s="50"/>
      <c r="G238" s="52"/>
      <c r="H238" s="112"/>
      <c r="I238" s="38"/>
      <c r="J238"/>
      <c r="K238"/>
      <c r="L238"/>
    </row>
    <row r="239" spans="1:12" x14ac:dyDescent="0.25">
      <c r="A239" s="50"/>
      <c r="B239" s="50"/>
      <c r="C239" s="51"/>
      <c r="D239" s="50"/>
      <c r="E239" s="183"/>
      <c r="F239" s="50"/>
      <c r="G239" s="52"/>
      <c r="H239" s="112"/>
      <c r="I239" s="38"/>
      <c r="J239"/>
      <c r="K239"/>
      <c r="L239"/>
    </row>
    <row r="240" spans="1:12" x14ac:dyDescent="0.25">
      <c r="A240" s="50"/>
      <c r="B240" s="50"/>
      <c r="C240" s="51"/>
      <c r="D240" s="50"/>
      <c r="E240" s="183"/>
      <c r="F240" s="50"/>
      <c r="G240" s="52"/>
      <c r="H240" s="112"/>
      <c r="I240" s="38"/>
      <c r="J240"/>
      <c r="K240"/>
      <c r="L240"/>
    </row>
    <row r="241" spans="1:12" x14ac:dyDescent="0.25">
      <c r="A241" s="50"/>
      <c r="B241" s="50"/>
      <c r="C241" s="51"/>
      <c r="D241" s="50"/>
      <c r="E241" s="183"/>
      <c r="F241" s="50"/>
      <c r="G241" s="52"/>
      <c r="H241" s="112"/>
      <c r="I241" s="38"/>
      <c r="J241"/>
      <c r="K241"/>
      <c r="L241"/>
    </row>
    <row r="242" spans="1:12" x14ac:dyDescent="0.25">
      <c r="A242" s="50"/>
      <c r="B242" s="50"/>
      <c r="C242" s="51"/>
      <c r="D242" s="50"/>
      <c r="E242" s="183"/>
      <c r="F242" s="50"/>
      <c r="G242" s="52"/>
      <c r="H242" s="112"/>
      <c r="I242" s="38"/>
      <c r="J242"/>
      <c r="K242"/>
      <c r="L242"/>
    </row>
    <row r="243" spans="1:12" x14ac:dyDescent="0.25">
      <c r="A243" s="50"/>
      <c r="B243" s="50"/>
      <c r="C243" s="51"/>
      <c r="D243" s="50"/>
      <c r="E243" s="183"/>
      <c r="F243" s="50"/>
      <c r="G243" s="52"/>
      <c r="H243" s="112"/>
      <c r="I243" s="38"/>
      <c r="J243"/>
      <c r="K243"/>
      <c r="L243"/>
    </row>
    <row r="244" spans="1:12" x14ac:dyDescent="0.25">
      <c r="A244" s="50"/>
      <c r="B244" s="50"/>
      <c r="C244" s="51"/>
      <c r="D244" s="50"/>
      <c r="E244" s="183"/>
      <c r="F244" s="50"/>
      <c r="G244" s="52"/>
      <c r="H244" s="112"/>
      <c r="I244" s="38"/>
      <c r="J244"/>
      <c r="K244"/>
      <c r="L244"/>
    </row>
    <row r="245" spans="1:12" x14ac:dyDescent="0.25">
      <c r="A245" s="50"/>
      <c r="B245" s="50"/>
      <c r="C245" s="51"/>
      <c r="D245" s="50"/>
      <c r="E245" s="183"/>
      <c r="F245" s="50"/>
      <c r="G245" s="52"/>
      <c r="H245" s="112"/>
      <c r="I245" s="38"/>
      <c r="J245"/>
      <c r="K245"/>
      <c r="L245"/>
    </row>
    <row r="246" spans="1:12" x14ac:dyDescent="0.25">
      <c r="A246" s="50"/>
      <c r="B246" s="50"/>
      <c r="C246" s="51"/>
      <c r="D246" s="50"/>
      <c r="E246" s="183"/>
      <c r="F246" s="50"/>
      <c r="G246" s="52"/>
      <c r="H246" s="112"/>
      <c r="I246" s="38"/>
      <c r="J246"/>
      <c r="K246"/>
      <c r="L246"/>
    </row>
    <row r="247" spans="1:12" x14ac:dyDescent="0.25">
      <c r="A247" s="50"/>
      <c r="B247" s="50"/>
      <c r="C247" s="51"/>
      <c r="D247" s="50"/>
      <c r="E247" s="183"/>
      <c r="F247" s="50"/>
      <c r="G247" s="52"/>
      <c r="H247" s="112"/>
      <c r="I247" s="38"/>
      <c r="J247"/>
      <c r="K247"/>
      <c r="L247"/>
    </row>
    <row r="248" spans="1:12" x14ac:dyDescent="0.25">
      <c r="A248" s="50"/>
      <c r="B248" s="50"/>
      <c r="C248" s="51"/>
      <c r="D248" s="50"/>
      <c r="E248" s="183"/>
      <c r="F248" s="50"/>
      <c r="G248" s="52"/>
      <c r="H248" s="112"/>
      <c r="I248" s="38"/>
      <c r="J248"/>
      <c r="K248"/>
      <c r="L248"/>
    </row>
    <row r="249" spans="1:12" x14ac:dyDescent="0.25">
      <c r="A249" s="50"/>
      <c r="B249" s="50"/>
      <c r="C249" s="51"/>
      <c r="D249" s="50"/>
      <c r="E249" s="183"/>
      <c r="F249" s="50"/>
      <c r="G249" s="52"/>
      <c r="H249" s="112"/>
      <c r="I249" s="38"/>
      <c r="J249"/>
      <c r="K249"/>
      <c r="L249"/>
    </row>
    <row r="250" spans="1:12" x14ac:dyDescent="0.25">
      <c r="A250" s="50"/>
      <c r="B250" s="50"/>
      <c r="C250" s="51"/>
      <c r="D250" s="50"/>
      <c r="E250" s="183"/>
      <c r="F250" s="50"/>
      <c r="G250" s="52"/>
      <c r="H250" s="112"/>
      <c r="I250" s="38"/>
      <c r="J250"/>
      <c r="K250"/>
      <c r="L250"/>
    </row>
    <row r="251" spans="1:12" x14ac:dyDescent="0.25">
      <c r="A251" s="50"/>
      <c r="B251" s="50"/>
      <c r="C251" s="51"/>
      <c r="D251" s="50"/>
      <c r="E251" s="183"/>
      <c r="F251" s="50"/>
      <c r="G251" s="52"/>
      <c r="H251" s="112"/>
      <c r="I251" s="38"/>
      <c r="J251"/>
      <c r="K251"/>
      <c r="L251"/>
    </row>
    <row r="252" spans="1:12" x14ac:dyDescent="0.25">
      <c r="A252" s="50"/>
      <c r="B252" s="50"/>
      <c r="C252" s="51"/>
      <c r="D252" s="50"/>
      <c r="E252" s="183"/>
      <c r="F252" s="50"/>
      <c r="G252" s="52"/>
      <c r="H252" s="112"/>
      <c r="I252" s="38"/>
      <c r="J252"/>
      <c r="K252"/>
      <c r="L252"/>
    </row>
    <row r="253" spans="1:12" x14ac:dyDescent="0.25">
      <c r="A253" s="50"/>
      <c r="B253" s="50"/>
      <c r="C253" s="51"/>
      <c r="D253" s="50"/>
      <c r="E253" s="183"/>
      <c r="F253" s="50"/>
      <c r="G253" s="52"/>
      <c r="H253" s="112"/>
      <c r="I253" s="38"/>
      <c r="J253"/>
      <c r="K253"/>
      <c r="L253"/>
    </row>
    <row r="254" spans="1:12" x14ac:dyDescent="0.25">
      <c r="A254" s="50"/>
      <c r="B254" s="50"/>
      <c r="C254" s="51"/>
      <c r="D254" s="50"/>
      <c r="E254" s="183"/>
      <c r="F254" s="50"/>
      <c r="G254" s="52"/>
      <c r="H254" s="112"/>
      <c r="I254" s="38"/>
      <c r="J254"/>
      <c r="K254"/>
      <c r="L254"/>
    </row>
    <row r="255" spans="1:12" x14ac:dyDescent="0.25">
      <c r="A255" s="50"/>
      <c r="B255" s="50"/>
      <c r="C255" s="51"/>
      <c r="D255" s="50"/>
      <c r="E255" s="183"/>
      <c r="F255" s="50"/>
      <c r="G255" s="52"/>
      <c r="H255" s="112"/>
      <c r="I255" s="38"/>
      <c r="J255"/>
      <c r="K255"/>
      <c r="L255"/>
    </row>
    <row r="256" spans="1:12" x14ac:dyDescent="0.25">
      <c r="A256" s="50"/>
      <c r="B256" s="50"/>
      <c r="C256" s="51"/>
      <c r="D256" s="50"/>
      <c r="E256" s="183"/>
      <c r="F256" s="50"/>
      <c r="G256" s="52"/>
      <c r="H256" s="112"/>
      <c r="I256" s="38"/>
      <c r="J256"/>
      <c r="K256"/>
      <c r="L256"/>
    </row>
    <row r="257" spans="1:12" x14ac:dyDescent="0.25">
      <c r="A257" s="50"/>
      <c r="B257" s="50"/>
      <c r="C257" s="51"/>
      <c r="D257" s="50"/>
      <c r="E257" s="183"/>
      <c r="F257" s="50"/>
      <c r="G257" s="52"/>
      <c r="H257" s="112"/>
      <c r="I257" s="38"/>
      <c r="J257"/>
      <c r="K257"/>
      <c r="L257"/>
    </row>
    <row r="258" spans="1:12" x14ac:dyDescent="0.25">
      <c r="A258" s="50"/>
      <c r="B258" s="50"/>
      <c r="C258" s="51"/>
      <c r="D258" s="50"/>
      <c r="E258" s="183"/>
      <c r="F258" s="50"/>
      <c r="G258" s="52"/>
      <c r="H258" s="112"/>
      <c r="I258" s="38"/>
      <c r="J258"/>
      <c r="K258"/>
      <c r="L258"/>
    </row>
    <row r="259" spans="1:12" x14ac:dyDescent="0.25">
      <c r="A259" s="50"/>
      <c r="B259" s="50"/>
      <c r="C259" s="51"/>
      <c r="D259" s="50"/>
      <c r="E259" s="183"/>
      <c r="F259" s="50"/>
      <c r="G259" s="52"/>
      <c r="H259" s="112"/>
      <c r="I259" s="38"/>
      <c r="J259"/>
      <c r="K259"/>
      <c r="L259"/>
    </row>
    <row r="260" spans="1:12" x14ac:dyDescent="0.25">
      <c r="A260" s="50"/>
      <c r="B260" s="50"/>
      <c r="C260" s="51"/>
      <c r="D260" s="50"/>
      <c r="E260" s="183"/>
      <c r="F260" s="50"/>
      <c r="G260" s="52"/>
      <c r="H260" s="112"/>
      <c r="I260" s="38"/>
      <c r="J260"/>
      <c r="K260"/>
      <c r="L260"/>
    </row>
    <row r="261" spans="1:12" x14ac:dyDescent="0.25">
      <c r="A261" s="50"/>
      <c r="B261" s="50"/>
      <c r="C261" s="51"/>
      <c r="D261" s="50"/>
      <c r="E261" s="183"/>
      <c r="F261" s="50"/>
      <c r="G261" s="52"/>
      <c r="H261" s="112"/>
      <c r="I261" s="38"/>
      <c r="J261"/>
      <c r="K261"/>
      <c r="L261"/>
    </row>
    <row r="262" spans="1:12" x14ac:dyDescent="0.25">
      <c r="A262" s="50"/>
      <c r="B262" s="50"/>
      <c r="C262" s="51"/>
      <c r="D262" s="50"/>
      <c r="E262" s="183"/>
      <c r="F262" s="50"/>
      <c r="G262" s="52"/>
      <c r="H262" s="112"/>
      <c r="I262" s="38"/>
      <c r="J262"/>
      <c r="K262"/>
      <c r="L262"/>
    </row>
    <row r="263" spans="1:12" x14ac:dyDescent="0.25">
      <c r="A263" s="50"/>
      <c r="B263" s="50"/>
      <c r="C263" s="51"/>
      <c r="D263" s="50"/>
      <c r="E263" s="183"/>
      <c r="F263" s="50"/>
      <c r="G263" s="52"/>
      <c r="H263" s="112"/>
      <c r="I263" s="38"/>
      <c r="J263"/>
      <c r="K263"/>
      <c r="L263"/>
    </row>
    <row r="264" spans="1:12" x14ac:dyDescent="0.25">
      <c r="A264" s="50"/>
      <c r="B264" s="50"/>
      <c r="C264" s="51"/>
      <c r="D264" s="50"/>
      <c r="E264" s="183"/>
      <c r="F264" s="50"/>
      <c r="G264" s="52"/>
      <c r="H264" s="112"/>
      <c r="I264" s="38"/>
      <c r="J264"/>
      <c r="K264"/>
      <c r="L264"/>
    </row>
    <row r="265" spans="1:12" x14ac:dyDescent="0.25">
      <c r="A265" s="50"/>
      <c r="B265" s="50"/>
      <c r="C265" s="51"/>
      <c r="D265" s="50"/>
      <c r="E265" s="183"/>
      <c r="F265" s="50"/>
      <c r="G265" s="52"/>
      <c r="H265" s="112"/>
      <c r="I265" s="38"/>
      <c r="J265"/>
      <c r="K265"/>
      <c r="L265"/>
    </row>
    <row r="266" spans="1:12" x14ac:dyDescent="0.25">
      <c r="A266" s="50"/>
      <c r="B266" s="50"/>
      <c r="C266" s="51"/>
      <c r="D266" s="50"/>
      <c r="E266" s="183"/>
      <c r="F266" s="50"/>
      <c r="G266" s="52"/>
      <c r="H266" s="112"/>
      <c r="I266" s="38"/>
      <c r="J266"/>
      <c r="K266"/>
      <c r="L266"/>
    </row>
    <row r="267" spans="1:12" x14ac:dyDescent="0.25">
      <c r="A267" s="50"/>
      <c r="B267" s="50"/>
      <c r="C267" s="51"/>
      <c r="D267" s="50"/>
      <c r="E267" s="183"/>
      <c r="F267" s="50"/>
      <c r="G267" s="52"/>
      <c r="H267" s="112"/>
      <c r="I267" s="38"/>
      <c r="J267"/>
      <c r="K267"/>
      <c r="L267"/>
    </row>
    <row r="268" spans="1:12" x14ac:dyDescent="0.25">
      <c r="A268" s="50"/>
      <c r="B268" s="50"/>
      <c r="C268" s="51"/>
      <c r="D268" s="50"/>
      <c r="E268" s="183"/>
      <c r="F268" s="50"/>
      <c r="G268" s="52"/>
      <c r="H268" s="112"/>
      <c r="I268" s="38"/>
      <c r="J268"/>
      <c r="K268"/>
      <c r="L268"/>
    </row>
    <row r="269" spans="1:12" x14ac:dyDescent="0.25">
      <c r="A269" s="50"/>
      <c r="B269" s="50"/>
      <c r="C269" s="51"/>
      <c r="D269" s="50"/>
      <c r="E269" s="183"/>
      <c r="F269" s="50"/>
      <c r="G269" s="52"/>
      <c r="H269" s="112"/>
      <c r="I269" s="38"/>
      <c r="J269"/>
      <c r="K269"/>
      <c r="L269"/>
    </row>
    <row r="270" spans="1:12" x14ac:dyDescent="0.25">
      <c r="A270" s="50"/>
      <c r="B270" s="50"/>
      <c r="C270" s="51"/>
      <c r="D270" s="50"/>
      <c r="E270" s="183"/>
      <c r="F270" s="50"/>
      <c r="G270" s="52"/>
      <c r="H270" s="112"/>
      <c r="I270" s="38"/>
      <c r="J270"/>
      <c r="K270"/>
      <c r="L270"/>
    </row>
    <row r="271" spans="1:12" x14ac:dyDescent="0.25">
      <c r="A271" s="50"/>
      <c r="B271" s="50"/>
      <c r="C271" s="51"/>
      <c r="D271" s="50"/>
      <c r="E271" s="183"/>
      <c r="F271" s="50"/>
      <c r="G271" s="52"/>
      <c r="H271" s="112"/>
      <c r="I271" s="38"/>
      <c r="J271"/>
      <c r="K271"/>
      <c r="L271"/>
    </row>
    <row r="272" spans="1:12" x14ac:dyDescent="0.25">
      <c r="A272" s="50"/>
      <c r="B272" s="50"/>
      <c r="C272" s="51"/>
      <c r="D272" s="50"/>
      <c r="E272" s="183"/>
      <c r="F272" s="50"/>
      <c r="G272" s="52"/>
      <c r="H272" s="112"/>
      <c r="I272" s="38"/>
      <c r="J272"/>
      <c r="K272"/>
      <c r="L272"/>
    </row>
    <row r="273" spans="1:12" x14ac:dyDescent="0.25">
      <c r="A273" s="50"/>
      <c r="B273" s="50"/>
      <c r="C273" s="51"/>
      <c r="D273" s="50"/>
      <c r="E273" s="183"/>
      <c r="F273" s="50"/>
      <c r="G273" s="52"/>
      <c r="H273" s="112"/>
      <c r="I273" s="38"/>
      <c r="J273"/>
      <c r="K273"/>
      <c r="L273"/>
    </row>
    <row r="274" spans="1:12" x14ac:dyDescent="0.25">
      <c r="A274" s="50"/>
      <c r="B274" s="50"/>
      <c r="C274" s="51"/>
      <c r="D274" s="50"/>
      <c r="E274" s="183"/>
      <c r="F274" s="50"/>
      <c r="G274" s="52"/>
      <c r="H274" s="112"/>
      <c r="I274" s="38"/>
      <c r="J274"/>
      <c r="K274"/>
      <c r="L274"/>
    </row>
    <row r="275" spans="1:12" x14ac:dyDescent="0.25">
      <c r="A275" s="50"/>
      <c r="B275" s="50"/>
      <c r="C275" s="51"/>
      <c r="D275" s="50"/>
      <c r="E275" s="183"/>
      <c r="F275" s="50"/>
      <c r="G275" s="52"/>
      <c r="H275" s="112"/>
      <c r="I275" s="38"/>
      <c r="J275"/>
      <c r="K275"/>
      <c r="L275"/>
    </row>
    <row r="276" spans="1:12" x14ac:dyDescent="0.25">
      <c r="A276" s="50"/>
      <c r="B276" s="50"/>
      <c r="C276" s="51"/>
      <c r="D276" s="50"/>
      <c r="E276" s="183"/>
      <c r="F276" s="50"/>
      <c r="G276" s="52"/>
      <c r="H276" s="112"/>
      <c r="I276" s="38"/>
      <c r="J276"/>
      <c r="K276"/>
      <c r="L276"/>
    </row>
    <row r="277" spans="1:12" x14ac:dyDescent="0.25">
      <c r="A277" s="50"/>
      <c r="B277" s="50"/>
      <c r="C277" s="51"/>
      <c r="D277" s="50"/>
      <c r="E277" s="183"/>
      <c r="F277" s="50"/>
      <c r="G277" s="52"/>
      <c r="H277" s="112"/>
      <c r="I277" s="38"/>
      <c r="J277"/>
      <c r="K277"/>
      <c r="L277"/>
    </row>
    <row r="278" spans="1:12" x14ac:dyDescent="0.25">
      <c r="A278" s="50"/>
      <c r="B278" s="50"/>
      <c r="C278" s="51"/>
      <c r="D278" s="50"/>
      <c r="E278" s="183"/>
      <c r="F278" s="50"/>
      <c r="G278" s="52"/>
      <c r="H278" s="112"/>
      <c r="I278" s="38"/>
      <c r="J278"/>
      <c r="K278"/>
      <c r="L278"/>
    </row>
    <row r="279" spans="1:12" x14ac:dyDescent="0.25">
      <c r="A279" s="50"/>
      <c r="B279" s="50"/>
      <c r="C279" s="51"/>
      <c r="D279" s="50"/>
      <c r="E279" s="183"/>
      <c r="F279" s="50"/>
      <c r="G279" s="52"/>
      <c r="H279" s="112"/>
      <c r="I279" s="38"/>
      <c r="J279"/>
      <c r="K279"/>
      <c r="L279"/>
    </row>
    <row r="280" spans="1:12" x14ac:dyDescent="0.25">
      <c r="A280" s="50"/>
      <c r="B280" s="50"/>
      <c r="C280" s="51"/>
      <c r="D280" s="50"/>
      <c r="E280" s="183"/>
      <c r="F280" s="50"/>
      <c r="G280" s="52"/>
      <c r="H280" s="112"/>
      <c r="I280" s="38"/>
      <c r="J280"/>
      <c r="K280"/>
      <c r="L280"/>
    </row>
    <row r="281" spans="1:12" x14ac:dyDescent="0.25">
      <c r="A281" s="50"/>
      <c r="B281" s="50"/>
      <c r="C281" s="51"/>
      <c r="D281" s="50"/>
      <c r="E281" s="183"/>
      <c r="F281" s="50"/>
      <c r="G281" s="52"/>
      <c r="H281" s="112"/>
      <c r="I281" s="38"/>
      <c r="J281"/>
      <c r="K281"/>
      <c r="L281"/>
    </row>
    <row r="282" spans="1:12" x14ac:dyDescent="0.25">
      <c r="A282" s="50"/>
      <c r="B282" s="50"/>
      <c r="C282" s="51"/>
      <c r="D282" s="50"/>
      <c r="E282" s="183"/>
      <c r="F282" s="50"/>
      <c r="G282" s="52"/>
      <c r="H282" s="112"/>
      <c r="J282"/>
      <c r="K282"/>
      <c r="L282"/>
    </row>
  </sheetData>
  <phoneticPr fontId="7" type="noConversion"/>
  <pageMargins left="0.7" right="0.7" top="0.75" bottom="0.75" header="0.3" footer="0.3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workbookViewId="0">
      <pane ySplit="2" topLeftCell="A3" activePane="bottomLeft" state="frozen"/>
      <selection pane="bottomLeft" activeCell="E29" sqref="E29"/>
    </sheetView>
  </sheetViews>
  <sheetFormatPr defaultRowHeight="15" x14ac:dyDescent="0.25"/>
  <cols>
    <col min="1" max="1" width="11.85546875" customWidth="1"/>
    <col min="2" max="2" width="14.42578125" customWidth="1"/>
    <col min="3" max="3" width="13" customWidth="1"/>
    <col min="4" max="4" width="22.85546875" customWidth="1"/>
    <col min="5" max="5" width="26.85546875" customWidth="1"/>
    <col min="6" max="7" width="19.28515625" customWidth="1"/>
    <col min="8" max="8" width="31.140625" customWidth="1"/>
    <col min="9" max="9" width="13.42578125" hidden="1" customWidth="1"/>
    <col min="10" max="10" width="0" hidden="1" customWidth="1"/>
    <col min="11" max="11" width="13.140625" hidden="1" customWidth="1"/>
    <col min="12" max="15" width="0" hidden="1" customWidth="1"/>
    <col min="16" max="16" width="15.5703125" customWidth="1"/>
  </cols>
  <sheetData>
    <row r="1" spans="1:15" ht="29.25" customHeight="1" x14ac:dyDescent="0.25">
      <c r="A1" s="231" t="s">
        <v>38</v>
      </c>
      <c r="B1" s="231"/>
      <c r="C1" s="231"/>
      <c r="D1" s="231"/>
      <c r="E1" s="231"/>
      <c r="F1" s="231"/>
      <c r="G1" s="231"/>
      <c r="H1" s="231"/>
      <c r="I1" s="39"/>
    </row>
    <row r="2" spans="1:15" ht="42" customHeight="1" x14ac:dyDescent="0.25">
      <c r="A2" s="74" t="s">
        <v>27</v>
      </c>
      <c r="B2" s="74" t="s">
        <v>28</v>
      </c>
      <c r="C2" s="74" t="s">
        <v>29</v>
      </c>
      <c r="D2" s="74" t="s">
        <v>30</v>
      </c>
      <c r="E2" s="74" t="s">
        <v>31</v>
      </c>
      <c r="F2" s="74" t="s">
        <v>32</v>
      </c>
      <c r="G2" s="74" t="s">
        <v>33</v>
      </c>
      <c r="H2" s="7" t="s">
        <v>51</v>
      </c>
      <c r="I2" s="53" t="s">
        <v>89</v>
      </c>
      <c r="J2" s="53" t="s">
        <v>83</v>
      </c>
      <c r="K2" s="53" t="s">
        <v>84</v>
      </c>
      <c r="L2" s="53" t="s">
        <v>85</v>
      </c>
      <c r="M2" s="53" t="s">
        <v>86</v>
      </c>
      <c r="N2" s="53" t="s">
        <v>87</v>
      </c>
      <c r="O2" s="53" t="s">
        <v>88</v>
      </c>
    </row>
    <row r="3" spans="1:15" ht="15" customHeight="1" x14ac:dyDescent="0.25">
      <c r="A3" s="31">
        <v>4</v>
      </c>
      <c r="B3" s="31">
        <v>1</v>
      </c>
      <c r="C3" s="70">
        <v>52</v>
      </c>
      <c r="D3" s="29" t="s">
        <v>8</v>
      </c>
      <c r="E3" s="16" t="s">
        <v>76</v>
      </c>
      <c r="F3" s="29" t="s">
        <v>3</v>
      </c>
      <c r="G3" s="6">
        <v>4000</v>
      </c>
      <c r="H3" s="16"/>
      <c r="I3" s="13"/>
      <c r="J3" s="13"/>
      <c r="K3" s="13"/>
      <c r="L3" s="13"/>
      <c r="M3" s="13"/>
      <c r="N3" s="13"/>
      <c r="O3" s="13"/>
    </row>
    <row r="4" spans="1:15" ht="15" customHeight="1" x14ac:dyDescent="0.25">
      <c r="A4" s="31">
        <v>4</v>
      </c>
      <c r="B4" s="31" t="s">
        <v>104</v>
      </c>
      <c r="C4" s="70">
        <v>267.7</v>
      </c>
      <c r="D4" s="29" t="s">
        <v>101</v>
      </c>
      <c r="E4" s="16" t="s">
        <v>78</v>
      </c>
      <c r="F4" s="29" t="s">
        <v>3</v>
      </c>
      <c r="G4" s="6">
        <v>3000</v>
      </c>
      <c r="H4" s="16"/>
      <c r="I4" s="13"/>
      <c r="J4" s="13"/>
      <c r="K4" s="13"/>
      <c r="L4" s="13"/>
      <c r="M4" s="13"/>
      <c r="N4" s="13"/>
      <c r="O4" s="13"/>
    </row>
    <row r="5" spans="1:15" x14ac:dyDescent="0.25">
      <c r="A5" s="68">
        <v>4</v>
      </c>
      <c r="B5" s="30" t="s">
        <v>42</v>
      </c>
      <c r="C5" s="67">
        <f>SUM(C3:C4)</f>
        <v>319.7</v>
      </c>
      <c r="D5" s="14"/>
      <c r="E5" s="14"/>
      <c r="F5" s="6"/>
      <c r="G5" s="15"/>
      <c r="H5" s="15"/>
      <c r="I5" s="13"/>
      <c r="J5" s="13"/>
      <c r="K5" s="13"/>
      <c r="L5" s="13"/>
      <c r="M5" s="13"/>
      <c r="N5" s="13"/>
      <c r="O5" s="13"/>
    </row>
    <row r="6" spans="1:15" x14ac:dyDescent="0.25">
      <c r="A6" s="194">
        <v>12</v>
      </c>
      <c r="B6" s="8">
        <v>1</v>
      </c>
      <c r="C6" s="195">
        <v>419.1</v>
      </c>
      <c r="D6" s="196" t="s">
        <v>132</v>
      </c>
      <c r="E6" s="197" t="s">
        <v>99</v>
      </c>
      <c r="F6" s="6" t="s">
        <v>3</v>
      </c>
      <c r="G6" s="198">
        <v>4000</v>
      </c>
      <c r="H6" s="199"/>
      <c r="I6" s="13"/>
      <c r="J6" s="13"/>
      <c r="K6" s="13"/>
      <c r="L6" s="13"/>
      <c r="M6" s="13"/>
      <c r="N6" s="13"/>
      <c r="O6" s="13"/>
    </row>
    <row r="7" spans="1:15" x14ac:dyDescent="0.25">
      <c r="A7" s="68">
        <v>12</v>
      </c>
      <c r="B7" s="30" t="s">
        <v>42</v>
      </c>
      <c r="C7" s="67">
        <f>SUM(C6:C6)</f>
        <v>419.1</v>
      </c>
      <c r="D7" s="14"/>
      <c r="E7" s="14"/>
      <c r="F7" s="6"/>
      <c r="G7" s="15"/>
      <c r="H7" s="15"/>
      <c r="I7" s="13"/>
      <c r="J7" s="102"/>
      <c r="K7" s="102"/>
      <c r="L7" s="102"/>
      <c r="M7" s="102"/>
      <c r="N7" s="13"/>
      <c r="O7" s="102"/>
    </row>
    <row r="8" spans="1:15" x14ac:dyDescent="0.25">
      <c r="A8" s="84">
        <v>15</v>
      </c>
      <c r="B8" s="104">
        <v>1</v>
      </c>
      <c r="C8" s="85">
        <v>223.5</v>
      </c>
      <c r="D8" s="73" t="s">
        <v>8</v>
      </c>
      <c r="E8" s="14"/>
      <c r="F8" s="6" t="s">
        <v>3</v>
      </c>
      <c r="G8" s="15">
        <v>4000</v>
      </c>
      <c r="H8" s="15"/>
      <c r="I8" s="13"/>
      <c r="J8" s="102"/>
      <c r="K8" s="102"/>
      <c r="L8" s="102"/>
      <c r="M8" s="102"/>
      <c r="N8" s="13"/>
      <c r="O8" s="102"/>
    </row>
    <row r="9" spans="1:15" x14ac:dyDescent="0.25">
      <c r="A9" s="84">
        <v>15</v>
      </c>
      <c r="B9" s="200">
        <v>2</v>
      </c>
      <c r="C9" s="85">
        <v>218</v>
      </c>
      <c r="D9" s="73" t="s">
        <v>8</v>
      </c>
      <c r="E9" s="14"/>
      <c r="F9" s="6" t="s">
        <v>3</v>
      </c>
      <c r="G9" s="15">
        <v>3000</v>
      </c>
      <c r="H9" s="15"/>
      <c r="I9" s="13"/>
      <c r="J9" s="102"/>
      <c r="K9" s="102"/>
      <c r="L9" s="102"/>
      <c r="M9" s="102"/>
      <c r="N9" s="13"/>
      <c r="O9" s="102"/>
    </row>
    <row r="10" spans="1:15" x14ac:dyDescent="0.25">
      <c r="A10" s="84">
        <v>15</v>
      </c>
      <c r="B10" s="216">
        <v>2</v>
      </c>
      <c r="C10" s="85">
        <v>341.6</v>
      </c>
      <c r="D10" s="73" t="s">
        <v>8</v>
      </c>
      <c r="E10" s="14"/>
      <c r="F10" s="6" t="s">
        <v>3</v>
      </c>
      <c r="G10" s="15">
        <v>3000</v>
      </c>
      <c r="H10" s="15"/>
      <c r="I10" s="13"/>
      <c r="J10" s="102"/>
      <c r="K10" s="102"/>
      <c r="L10" s="102"/>
      <c r="M10" s="102"/>
      <c r="N10" s="13"/>
      <c r="O10" s="102"/>
    </row>
    <row r="11" spans="1:15" x14ac:dyDescent="0.25">
      <c r="A11" s="84">
        <v>15</v>
      </c>
      <c r="B11" s="216">
        <v>2</v>
      </c>
      <c r="C11" s="85">
        <v>108.7</v>
      </c>
      <c r="D11" s="73" t="s">
        <v>8</v>
      </c>
      <c r="E11" s="14"/>
      <c r="F11" s="6" t="s">
        <v>3</v>
      </c>
      <c r="G11" s="15">
        <v>3000</v>
      </c>
      <c r="H11" s="15"/>
      <c r="I11" s="13"/>
      <c r="J11" s="102"/>
      <c r="K11" s="102"/>
      <c r="L11" s="102"/>
      <c r="M11" s="102"/>
      <c r="N11" s="13"/>
      <c r="O11" s="102"/>
    </row>
    <row r="12" spans="1:15" x14ac:dyDescent="0.25">
      <c r="A12" s="84">
        <v>15</v>
      </c>
      <c r="B12" s="216">
        <v>2</v>
      </c>
      <c r="C12" s="85">
        <v>370.5</v>
      </c>
      <c r="D12" s="73" t="s">
        <v>8</v>
      </c>
      <c r="E12" s="14"/>
      <c r="F12" s="6" t="s">
        <v>3</v>
      </c>
      <c r="G12" s="15">
        <v>3000</v>
      </c>
      <c r="H12" s="15"/>
      <c r="I12" s="13"/>
      <c r="J12" s="102"/>
      <c r="K12" s="102"/>
      <c r="L12" s="102"/>
      <c r="M12" s="102"/>
      <c r="N12" s="13"/>
      <c r="O12" s="102"/>
    </row>
    <row r="13" spans="1:15" x14ac:dyDescent="0.25">
      <c r="A13" s="84">
        <v>15</v>
      </c>
      <c r="B13" s="216">
        <v>2</v>
      </c>
      <c r="C13" s="85">
        <v>139.30000000000001</v>
      </c>
      <c r="D13" s="73" t="s">
        <v>8</v>
      </c>
      <c r="E13" s="14"/>
      <c r="F13" s="6" t="s">
        <v>3</v>
      </c>
      <c r="G13" s="15">
        <v>3000</v>
      </c>
      <c r="H13" s="15"/>
      <c r="I13" s="13"/>
      <c r="J13" s="102"/>
      <c r="K13" s="102"/>
      <c r="L13" s="102"/>
      <c r="M13" s="102"/>
      <c r="N13" s="13"/>
      <c r="O13" s="102"/>
    </row>
    <row r="14" spans="1:15" x14ac:dyDescent="0.25">
      <c r="A14" s="84">
        <v>15</v>
      </c>
      <c r="B14" s="216">
        <v>2</v>
      </c>
      <c r="C14" s="85">
        <v>207.2</v>
      </c>
      <c r="D14" s="73" t="s">
        <v>8</v>
      </c>
      <c r="E14" s="14"/>
      <c r="F14" s="6" t="s">
        <v>3</v>
      </c>
      <c r="G14" s="15">
        <v>3000</v>
      </c>
      <c r="H14" s="15"/>
      <c r="I14" s="13"/>
      <c r="J14" s="102"/>
      <c r="K14" s="102"/>
      <c r="L14" s="102"/>
      <c r="M14" s="102"/>
      <c r="N14" s="13"/>
      <c r="O14" s="102"/>
    </row>
    <row r="15" spans="1:15" x14ac:dyDescent="0.25">
      <c r="A15" s="84">
        <v>15</v>
      </c>
      <c r="B15" s="200">
        <v>2</v>
      </c>
      <c r="C15" s="85">
        <v>85.5</v>
      </c>
      <c r="D15" s="73" t="s">
        <v>8</v>
      </c>
      <c r="E15" s="14"/>
      <c r="F15" s="6" t="s">
        <v>3</v>
      </c>
      <c r="G15" s="15">
        <v>3000</v>
      </c>
      <c r="H15" s="15"/>
      <c r="I15" s="13"/>
      <c r="J15" s="102"/>
      <c r="K15" s="102"/>
      <c r="L15" s="102"/>
      <c r="M15" s="102"/>
      <c r="N15" s="13"/>
      <c r="O15" s="102"/>
    </row>
    <row r="16" spans="1:15" x14ac:dyDescent="0.25">
      <c r="A16" s="84">
        <v>15</v>
      </c>
      <c r="B16" s="204">
        <v>2</v>
      </c>
      <c r="C16" s="85">
        <v>1676.1</v>
      </c>
      <c r="D16" s="73" t="s">
        <v>8</v>
      </c>
      <c r="E16" s="14"/>
      <c r="F16" s="6" t="s">
        <v>3</v>
      </c>
      <c r="G16" s="15">
        <v>3000</v>
      </c>
      <c r="H16" s="15" t="s">
        <v>147</v>
      </c>
      <c r="I16" s="13"/>
      <c r="J16" s="102"/>
      <c r="K16" s="102"/>
      <c r="L16" s="102"/>
      <c r="M16" s="102"/>
      <c r="N16" s="13"/>
      <c r="O16" s="102"/>
    </row>
    <row r="17" spans="1:15" x14ac:dyDescent="0.25">
      <c r="A17" s="68">
        <v>15</v>
      </c>
      <c r="B17" s="30" t="s">
        <v>42</v>
      </c>
      <c r="C17" s="69">
        <f>SUM(C8:C16)</f>
        <v>3370.4</v>
      </c>
      <c r="D17" s="14"/>
      <c r="E17" s="14"/>
      <c r="F17" s="6"/>
      <c r="G17" s="15"/>
      <c r="H17" s="15"/>
      <c r="I17" s="13"/>
      <c r="J17" s="13"/>
      <c r="K17" s="13"/>
      <c r="L17" s="13"/>
      <c r="M17" s="13"/>
      <c r="N17" s="13"/>
      <c r="O17" s="13"/>
    </row>
    <row r="18" spans="1:15" x14ac:dyDescent="0.25">
      <c r="A18" s="84" t="s">
        <v>98</v>
      </c>
      <c r="B18" s="104">
        <v>2</v>
      </c>
      <c r="C18" s="105">
        <v>89.6</v>
      </c>
      <c r="D18" s="73" t="s">
        <v>0</v>
      </c>
      <c r="E18" s="14"/>
      <c r="F18" s="6" t="s">
        <v>3</v>
      </c>
      <c r="G18" s="15">
        <v>3500</v>
      </c>
      <c r="H18" s="15"/>
      <c r="I18" s="13"/>
      <c r="J18" s="13"/>
      <c r="K18" s="13"/>
      <c r="L18" s="13"/>
      <c r="M18" s="13"/>
      <c r="N18" s="13"/>
      <c r="O18" s="13"/>
    </row>
    <row r="19" spans="1:15" x14ac:dyDescent="0.25">
      <c r="A19" s="76" t="s">
        <v>54</v>
      </c>
      <c r="B19" s="76">
        <v>3</v>
      </c>
      <c r="C19" s="13">
        <v>25.8</v>
      </c>
      <c r="D19" s="8" t="s">
        <v>0</v>
      </c>
      <c r="E19" s="13"/>
      <c r="F19" s="29" t="s">
        <v>3</v>
      </c>
      <c r="G19" s="6">
        <v>3500</v>
      </c>
      <c r="H19" s="15"/>
      <c r="I19" s="13"/>
      <c r="J19" s="13"/>
      <c r="K19" s="13"/>
      <c r="L19" s="13"/>
      <c r="M19" s="13"/>
      <c r="N19" s="13"/>
      <c r="O19" s="13"/>
    </row>
    <row r="20" spans="1:15" x14ac:dyDescent="0.25">
      <c r="A20" s="76" t="s">
        <v>54</v>
      </c>
      <c r="B20" s="76">
        <v>3</v>
      </c>
      <c r="C20" s="13">
        <v>53.2</v>
      </c>
      <c r="D20" s="8" t="s">
        <v>0</v>
      </c>
      <c r="E20" s="13"/>
      <c r="F20" s="29" t="s">
        <v>3</v>
      </c>
      <c r="G20" s="6">
        <v>3500</v>
      </c>
      <c r="H20" s="15"/>
      <c r="I20" s="13"/>
      <c r="J20" s="13"/>
      <c r="K20" s="13"/>
      <c r="L20" s="13"/>
      <c r="M20" s="13"/>
      <c r="N20" s="13"/>
      <c r="O20" s="13"/>
    </row>
    <row r="21" spans="1:15" x14ac:dyDescent="0.25">
      <c r="A21" s="68" t="s">
        <v>54</v>
      </c>
      <c r="B21" s="30" t="s">
        <v>42</v>
      </c>
      <c r="C21" s="67">
        <f>SUM(C18:C20)</f>
        <v>168.6</v>
      </c>
      <c r="D21" s="14"/>
      <c r="E21" s="14"/>
      <c r="F21" s="6"/>
      <c r="G21" s="15"/>
      <c r="H21" s="15"/>
      <c r="I21" s="13"/>
      <c r="J21" s="13"/>
      <c r="K21" s="13"/>
      <c r="L21" s="13"/>
      <c r="M21" s="13"/>
      <c r="N21" s="13"/>
      <c r="O21" s="13"/>
    </row>
    <row r="22" spans="1:15" x14ac:dyDescent="0.25">
      <c r="A22" s="84">
        <v>17</v>
      </c>
      <c r="B22" s="82">
        <v>1</v>
      </c>
      <c r="C22" s="85">
        <v>0</v>
      </c>
      <c r="D22" s="14"/>
      <c r="E22" s="14"/>
      <c r="F22" s="6"/>
      <c r="G22" s="15"/>
      <c r="H22" s="15"/>
      <c r="I22" s="13"/>
      <c r="J22" s="13"/>
      <c r="K22" s="13"/>
      <c r="L22" s="13"/>
      <c r="M22" s="13"/>
      <c r="N22" s="13"/>
      <c r="O22" s="13"/>
    </row>
    <row r="23" spans="1:15" x14ac:dyDescent="0.25">
      <c r="A23" s="68">
        <v>17</v>
      </c>
      <c r="B23" s="30" t="s">
        <v>42</v>
      </c>
      <c r="C23" s="67">
        <f>SUM(C22:C22)</f>
        <v>0</v>
      </c>
      <c r="D23" s="14"/>
      <c r="E23" s="14"/>
      <c r="F23" s="6"/>
      <c r="G23" s="15"/>
      <c r="H23" s="15"/>
      <c r="I23" s="13"/>
      <c r="J23" s="13"/>
      <c r="K23" s="13"/>
      <c r="L23" s="13"/>
      <c r="M23" s="13"/>
      <c r="N23" s="13"/>
      <c r="O23" s="13"/>
    </row>
    <row r="24" spans="1:15" x14ac:dyDescent="0.25">
      <c r="A24" s="86">
        <v>19</v>
      </c>
      <c r="B24" s="30" t="s">
        <v>42</v>
      </c>
      <c r="C24" s="67">
        <v>0</v>
      </c>
      <c r="D24" s="14"/>
      <c r="E24" s="14"/>
      <c r="F24" s="6"/>
      <c r="G24" s="15"/>
      <c r="H24" s="15"/>
      <c r="I24" s="13"/>
      <c r="J24" s="13"/>
      <c r="K24" s="13"/>
      <c r="L24" s="13"/>
      <c r="M24" s="13"/>
      <c r="N24" s="13"/>
      <c r="O24" s="13"/>
    </row>
    <row r="25" spans="1:15" x14ac:dyDescent="0.25">
      <c r="A25" s="87" t="s">
        <v>193</v>
      </c>
      <c r="B25" s="109">
        <v>1.2</v>
      </c>
      <c r="C25" s="85">
        <v>819.6</v>
      </c>
      <c r="D25" s="14" t="s">
        <v>79</v>
      </c>
      <c r="E25" s="14" t="s">
        <v>134</v>
      </c>
      <c r="F25" s="29" t="s">
        <v>3</v>
      </c>
      <c r="G25" s="15">
        <v>4000</v>
      </c>
      <c r="H25" s="15" t="s">
        <v>133</v>
      </c>
      <c r="I25" s="13"/>
      <c r="J25" s="13"/>
      <c r="K25" s="13"/>
      <c r="L25" s="13"/>
      <c r="M25" s="13"/>
      <c r="N25" s="13"/>
      <c r="O25" s="13"/>
    </row>
    <row r="26" spans="1:15" x14ac:dyDescent="0.25">
      <c r="A26" s="68">
        <v>28</v>
      </c>
      <c r="B26" s="30" t="s">
        <v>42</v>
      </c>
      <c r="C26" s="67">
        <f>SUM(C25:C25)</f>
        <v>819.6</v>
      </c>
      <c r="D26" s="14"/>
      <c r="E26" s="14"/>
      <c r="F26" s="6"/>
      <c r="G26" s="15"/>
      <c r="H26" s="15"/>
      <c r="I26" s="13"/>
      <c r="J26" s="13"/>
      <c r="K26" s="13"/>
      <c r="L26" s="13"/>
      <c r="M26" s="13"/>
      <c r="N26" s="13"/>
      <c r="O26" s="13"/>
    </row>
    <row r="27" spans="1:15" x14ac:dyDescent="0.25">
      <c r="A27" s="87">
        <v>28</v>
      </c>
      <c r="B27" s="82">
        <v>1</v>
      </c>
      <c r="C27" s="85">
        <v>4863.3</v>
      </c>
      <c r="D27" s="14" t="s">
        <v>79</v>
      </c>
      <c r="E27" s="14" t="s">
        <v>130</v>
      </c>
      <c r="F27" s="29" t="s">
        <v>3</v>
      </c>
      <c r="G27" s="15">
        <v>3800</v>
      </c>
      <c r="H27" s="15"/>
      <c r="I27" s="13"/>
      <c r="J27" s="13"/>
      <c r="K27" s="13"/>
      <c r="L27" s="13"/>
      <c r="M27" s="13"/>
      <c r="N27" s="13"/>
      <c r="O27" s="13"/>
    </row>
    <row r="28" spans="1:15" x14ac:dyDescent="0.25">
      <c r="A28" s="87">
        <v>28</v>
      </c>
      <c r="B28" s="216">
        <v>1</v>
      </c>
      <c r="C28" s="85">
        <v>297.60000000000002</v>
      </c>
      <c r="D28" s="14" t="s">
        <v>79</v>
      </c>
      <c r="E28" s="14" t="s">
        <v>130</v>
      </c>
      <c r="F28" s="29" t="s">
        <v>3</v>
      </c>
      <c r="G28" s="15">
        <v>3800</v>
      </c>
      <c r="H28" s="15"/>
      <c r="I28" s="13"/>
      <c r="J28" s="13"/>
      <c r="K28" s="13"/>
      <c r="L28" s="13"/>
      <c r="M28" s="13"/>
      <c r="N28" s="13"/>
      <c r="O28" s="13"/>
    </row>
    <row r="29" spans="1:15" x14ac:dyDescent="0.25">
      <c r="A29" s="87">
        <v>28</v>
      </c>
      <c r="B29" s="203">
        <v>2</v>
      </c>
      <c r="C29" s="85">
        <v>804.1</v>
      </c>
      <c r="D29" s="14" t="s">
        <v>150</v>
      </c>
      <c r="E29" s="14" t="s">
        <v>130</v>
      </c>
      <c r="F29" s="29" t="s">
        <v>3</v>
      </c>
      <c r="G29" s="15">
        <v>3600</v>
      </c>
      <c r="H29" s="15"/>
      <c r="I29" s="13"/>
      <c r="J29" s="13"/>
      <c r="K29" s="13"/>
      <c r="L29" s="13"/>
      <c r="M29" s="13"/>
      <c r="N29" s="13"/>
      <c r="O29" s="13"/>
    </row>
    <row r="30" spans="1:15" x14ac:dyDescent="0.25">
      <c r="A30" s="87">
        <v>28</v>
      </c>
      <c r="B30" s="203">
        <v>2</v>
      </c>
      <c r="C30" s="85">
        <v>1104.9000000000001</v>
      </c>
      <c r="D30" s="14" t="s">
        <v>150</v>
      </c>
      <c r="E30" s="14" t="s">
        <v>130</v>
      </c>
      <c r="F30" s="29" t="s">
        <v>3</v>
      </c>
      <c r="G30" s="15">
        <v>3600</v>
      </c>
      <c r="H30" s="15"/>
      <c r="I30" s="13"/>
      <c r="J30" s="13"/>
      <c r="K30" s="13"/>
      <c r="L30" s="13"/>
      <c r="M30" s="13"/>
      <c r="N30" s="13"/>
      <c r="O30" s="13"/>
    </row>
    <row r="31" spans="1:15" s="62" customFormat="1" x14ac:dyDescent="0.25">
      <c r="A31" s="68">
        <v>28</v>
      </c>
      <c r="B31" s="30" t="s">
        <v>42</v>
      </c>
      <c r="C31" s="67">
        <f>SUM(C27:C30)</f>
        <v>7069.9000000000015</v>
      </c>
      <c r="D31" s="64"/>
      <c r="E31" s="64"/>
      <c r="F31" s="66"/>
      <c r="G31" s="65"/>
      <c r="H31" s="65"/>
      <c r="I31" s="63"/>
      <c r="J31" s="63"/>
      <c r="K31" s="63"/>
      <c r="L31" s="63"/>
      <c r="M31" s="63"/>
      <c r="N31" s="63"/>
      <c r="O31" s="63"/>
    </row>
    <row r="32" spans="1:15" ht="15" customHeight="1" x14ac:dyDescent="0.25">
      <c r="A32" s="75"/>
      <c r="B32" s="75" t="s">
        <v>42</v>
      </c>
      <c r="C32" s="4">
        <f>C5+C7+C17+C21+C23+C24+C31</f>
        <v>11347.7</v>
      </c>
      <c r="D32" s="14"/>
      <c r="E32" s="14"/>
      <c r="F32" s="14"/>
      <c r="G32" s="6"/>
      <c r="H32" s="15"/>
      <c r="I32" s="13"/>
      <c r="J32" s="13"/>
      <c r="K32" s="13"/>
      <c r="L32" s="13"/>
      <c r="M32" s="13"/>
      <c r="N32" s="13"/>
      <c r="O32" s="13"/>
    </row>
    <row r="33" spans="1:15" ht="15" customHeight="1" x14ac:dyDescent="0.25">
      <c r="A33" s="87" t="s">
        <v>96</v>
      </c>
      <c r="B33" s="87"/>
      <c r="C33" s="103">
        <v>1900</v>
      </c>
      <c r="D33" s="14"/>
      <c r="E33" s="14"/>
      <c r="F33" s="14" t="s">
        <v>97</v>
      </c>
      <c r="G33" s="6">
        <v>1200</v>
      </c>
      <c r="H33" s="15"/>
      <c r="I33" s="13"/>
      <c r="J33" s="102"/>
      <c r="K33" s="13"/>
      <c r="L33" s="13"/>
      <c r="M33" s="102"/>
      <c r="N33" s="13"/>
      <c r="O33" s="13"/>
    </row>
    <row r="34" spans="1:15" ht="15" customHeight="1" x14ac:dyDescent="0.25">
      <c r="A34" s="87" t="s">
        <v>96</v>
      </c>
      <c r="B34" s="87"/>
      <c r="C34" s="103">
        <v>663.5</v>
      </c>
      <c r="D34" s="14"/>
      <c r="E34" s="14"/>
      <c r="F34" s="14"/>
      <c r="G34" s="6">
        <v>1200</v>
      </c>
      <c r="H34" s="15"/>
      <c r="I34" s="13"/>
      <c r="J34" s="102"/>
      <c r="K34" s="13"/>
      <c r="L34" s="13"/>
      <c r="M34" s="102"/>
      <c r="N34" s="13"/>
      <c r="O34" s="13"/>
    </row>
    <row r="35" spans="1:15" ht="15" customHeight="1" x14ac:dyDescent="0.25">
      <c r="A35" s="87" t="s">
        <v>96</v>
      </c>
      <c r="B35" s="87"/>
      <c r="C35" s="103">
        <v>8000</v>
      </c>
      <c r="D35" s="14"/>
      <c r="E35" s="14"/>
      <c r="F35" s="14" t="s">
        <v>97</v>
      </c>
      <c r="G35" s="6">
        <v>1200</v>
      </c>
      <c r="H35" s="15"/>
      <c r="I35" s="13"/>
      <c r="J35" s="102"/>
      <c r="K35" s="13"/>
      <c r="L35" s="13"/>
      <c r="M35" s="102"/>
      <c r="N35" s="13"/>
      <c r="O35" s="13"/>
    </row>
    <row r="37" spans="1:15" ht="33" customHeight="1" x14ac:dyDescent="0.25">
      <c r="A37" s="19" t="s">
        <v>39</v>
      </c>
      <c r="B37" s="20" t="s">
        <v>43</v>
      </c>
      <c r="C37" s="13"/>
      <c r="D37" s="13"/>
      <c r="E37" s="13"/>
      <c r="F37" s="13"/>
      <c r="G37" s="13"/>
      <c r="H37" s="16"/>
      <c r="I37" s="26"/>
      <c r="J37" s="26"/>
      <c r="K37" s="26"/>
      <c r="L37" s="26"/>
    </row>
    <row r="38" spans="1:15" x14ac:dyDescent="0.25">
      <c r="A38" s="13">
        <v>4</v>
      </c>
      <c r="B38" s="18">
        <f>C5</f>
        <v>319.7</v>
      </c>
      <c r="C38" s="13"/>
      <c r="D38" s="13"/>
      <c r="E38" s="13"/>
      <c r="F38" s="27"/>
      <c r="G38" s="13"/>
      <c r="H38" s="16"/>
      <c r="I38" s="26"/>
      <c r="J38" s="26"/>
      <c r="K38" s="26"/>
      <c r="L38" s="26"/>
    </row>
    <row r="39" spans="1:15" x14ac:dyDescent="0.25">
      <c r="A39" s="13">
        <v>12</v>
      </c>
      <c r="B39" s="18">
        <f>C7</f>
        <v>419.1</v>
      </c>
      <c r="C39" s="13"/>
      <c r="D39" s="13"/>
      <c r="E39" s="13"/>
      <c r="F39" s="27"/>
      <c r="G39" s="13"/>
      <c r="H39" s="16"/>
      <c r="I39" s="26"/>
      <c r="J39" s="26"/>
      <c r="K39" s="26"/>
      <c r="L39" s="26"/>
    </row>
    <row r="40" spans="1:15" x14ac:dyDescent="0.25">
      <c r="A40" s="13">
        <v>15</v>
      </c>
      <c r="B40" s="18">
        <f>C17</f>
        <v>3370.4</v>
      </c>
      <c r="C40" s="13"/>
      <c r="D40" s="13"/>
      <c r="E40" s="13"/>
      <c r="F40" s="27"/>
      <c r="G40" s="13"/>
      <c r="H40" s="16"/>
      <c r="I40" s="26"/>
      <c r="J40" s="26"/>
      <c r="K40" s="26"/>
      <c r="L40" s="26"/>
    </row>
    <row r="41" spans="1:15" x14ac:dyDescent="0.25">
      <c r="A41" s="61" t="s">
        <v>14</v>
      </c>
      <c r="B41" s="18">
        <f>C21</f>
        <v>168.6</v>
      </c>
      <c r="C41" s="13"/>
      <c r="D41" s="13"/>
      <c r="E41" s="13"/>
      <c r="F41" s="27"/>
      <c r="G41" s="13"/>
      <c r="H41" s="16"/>
      <c r="I41" s="26"/>
      <c r="J41" s="26"/>
      <c r="K41" s="26"/>
      <c r="L41" s="26"/>
    </row>
    <row r="42" spans="1:15" x14ac:dyDescent="0.25">
      <c r="A42" s="61">
        <v>17</v>
      </c>
      <c r="B42" s="18">
        <f>C23</f>
        <v>0</v>
      </c>
      <c r="C42" s="13"/>
      <c r="D42" s="13"/>
      <c r="E42" s="13"/>
      <c r="F42" s="27"/>
      <c r="G42" s="13"/>
      <c r="H42" s="16"/>
      <c r="I42" s="26"/>
      <c r="J42" s="26"/>
      <c r="K42" s="26"/>
      <c r="L42" s="26"/>
    </row>
    <row r="43" spans="1:15" x14ac:dyDescent="0.25">
      <c r="A43" s="61">
        <v>22</v>
      </c>
      <c r="B43" s="18">
        <f>C26</f>
        <v>819.6</v>
      </c>
      <c r="C43" s="13"/>
      <c r="D43" s="13"/>
      <c r="E43" s="13"/>
      <c r="F43" s="27"/>
      <c r="G43" s="13"/>
      <c r="H43" s="16"/>
      <c r="I43" s="26"/>
      <c r="J43" s="26"/>
      <c r="K43" s="26"/>
      <c r="L43" s="26"/>
    </row>
    <row r="44" spans="1:15" x14ac:dyDescent="0.25">
      <c r="A44" s="13">
        <v>28</v>
      </c>
      <c r="B44" s="18">
        <f>C31</f>
        <v>7069.9000000000015</v>
      </c>
      <c r="C44" s="13"/>
      <c r="D44" s="13"/>
      <c r="E44" s="13"/>
      <c r="F44" s="27"/>
      <c r="G44" s="13"/>
      <c r="H44" s="16"/>
      <c r="I44" s="26"/>
      <c r="J44" s="26"/>
      <c r="K44" s="26"/>
      <c r="L44" s="26"/>
    </row>
    <row r="45" spans="1:15" x14ac:dyDescent="0.25">
      <c r="A45" s="88" t="s">
        <v>42</v>
      </c>
      <c r="B45" s="89">
        <f>SUM(B38:B44)</f>
        <v>12167.300000000003</v>
      </c>
      <c r="C45" s="13"/>
      <c r="D45" s="13"/>
      <c r="E45" s="13"/>
      <c r="F45" s="27"/>
      <c r="G45" s="13"/>
      <c r="H45" s="16"/>
      <c r="I45" s="26"/>
      <c r="J45" s="26"/>
      <c r="K45" s="26"/>
      <c r="L45" s="26"/>
    </row>
  </sheetData>
  <mergeCells count="1">
    <mergeCell ref="A1:H1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27"/>
  <sheetViews>
    <sheetView workbookViewId="0">
      <selection activeCell="C17" sqref="C17"/>
    </sheetView>
  </sheetViews>
  <sheetFormatPr defaultRowHeight="15" x14ac:dyDescent="0.25"/>
  <cols>
    <col min="1" max="1" width="18.85546875" customWidth="1"/>
    <col min="3" max="3" width="13.7109375" style="37" customWidth="1"/>
    <col min="4" max="4" width="32.42578125" customWidth="1"/>
    <col min="5" max="5" width="38.28515625" customWidth="1"/>
    <col min="6" max="6" width="21.7109375" customWidth="1"/>
    <col min="7" max="7" width="13.85546875" customWidth="1"/>
    <col min="8" max="8" width="19.85546875" hidden="1" customWidth="1"/>
    <col min="9" max="9" width="0" hidden="1" customWidth="1"/>
    <col min="10" max="10" width="15" hidden="1" customWidth="1"/>
    <col min="11" max="14" width="0" hidden="1" customWidth="1"/>
  </cols>
  <sheetData>
    <row r="1" spans="1:14" ht="29.25" customHeight="1" x14ac:dyDescent="0.25">
      <c r="A1" s="231" t="s">
        <v>16</v>
      </c>
      <c r="B1" s="231"/>
      <c r="C1" s="231"/>
      <c r="D1" s="231"/>
      <c r="E1" s="231"/>
      <c r="F1" s="231"/>
      <c r="G1" s="231"/>
    </row>
    <row r="2" spans="1:14" ht="42" customHeight="1" x14ac:dyDescent="0.25">
      <c r="A2" s="17" t="s">
        <v>27</v>
      </c>
      <c r="B2" s="17" t="s">
        <v>28</v>
      </c>
      <c r="C2" s="17" t="s">
        <v>29</v>
      </c>
      <c r="D2" s="17" t="s">
        <v>30</v>
      </c>
      <c r="E2" s="17" t="s">
        <v>31</v>
      </c>
      <c r="F2" s="17" t="s">
        <v>32</v>
      </c>
      <c r="G2" s="17" t="s">
        <v>33</v>
      </c>
      <c r="H2" s="53" t="s">
        <v>89</v>
      </c>
      <c r="I2" s="53" t="s">
        <v>83</v>
      </c>
      <c r="J2" s="53" t="s">
        <v>84</v>
      </c>
      <c r="K2" s="53" t="s">
        <v>85</v>
      </c>
      <c r="L2" s="53" t="s">
        <v>86</v>
      </c>
      <c r="M2" s="53" t="s">
        <v>87</v>
      </c>
      <c r="N2" s="53" t="s">
        <v>88</v>
      </c>
    </row>
    <row r="3" spans="1:14" x14ac:dyDescent="0.25">
      <c r="A3" s="28" t="s">
        <v>17</v>
      </c>
      <c r="B3" s="8" t="s">
        <v>18</v>
      </c>
      <c r="C3" s="5">
        <v>1</v>
      </c>
      <c r="D3" s="8" t="s">
        <v>20</v>
      </c>
      <c r="E3" s="8" t="s">
        <v>19</v>
      </c>
      <c r="F3" s="5"/>
      <c r="G3" s="11">
        <v>14000</v>
      </c>
      <c r="H3" s="13"/>
      <c r="I3" s="13"/>
      <c r="J3" s="13"/>
      <c r="K3" s="13"/>
      <c r="L3" s="13"/>
      <c r="M3" s="13"/>
      <c r="N3" s="13"/>
    </row>
    <row r="4" spans="1:14" x14ac:dyDescent="0.25">
      <c r="A4" s="28" t="s">
        <v>17</v>
      </c>
      <c r="B4" s="8" t="s">
        <v>21</v>
      </c>
      <c r="C4" s="5">
        <v>25</v>
      </c>
      <c r="D4" s="8" t="s">
        <v>80</v>
      </c>
      <c r="E4" s="8" t="s">
        <v>123</v>
      </c>
      <c r="F4" s="5"/>
      <c r="G4" s="11">
        <v>6000</v>
      </c>
      <c r="H4" s="13"/>
      <c r="I4" s="13"/>
      <c r="J4" s="13"/>
      <c r="K4" s="13"/>
      <c r="L4" s="13"/>
      <c r="M4" s="13"/>
      <c r="N4" s="13"/>
    </row>
    <row r="5" spans="1:14" x14ac:dyDescent="0.25">
      <c r="A5" s="28" t="s">
        <v>17</v>
      </c>
      <c r="B5" s="8" t="s">
        <v>21</v>
      </c>
      <c r="C5" s="5">
        <v>24.6</v>
      </c>
      <c r="D5" s="8" t="s">
        <v>80</v>
      </c>
      <c r="E5" s="8" t="s">
        <v>123</v>
      </c>
      <c r="F5" s="5"/>
      <c r="G5" s="11">
        <v>6000</v>
      </c>
      <c r="H5" s="13"/>
      <c r="I5" s="13"/>
      <c r="J5" s="13"/>
      <c r="K5" s="13"/>
      <c r="L5" s="13"/>
      <c r="M5" s="13"/>
      <c r="N5" s="13"/>
    </row>
    <row r="6" spans="1:14" x14ac:dyDescent="0.25">
      <c r="A6" s="28" t="s">
        <v>17</v>
      </c>
      <c r="B6" s="8" t="s">
        <v>21</v>
      </c>
      <c r="C6" s="28">
        <v>55.5</v>
      </c>
      <c r="D6" s="8" t="s">
        <v>80</v>
      </c>
      <c r="E6" s="29" t="s">
        <v>123</v>
      </c>
      <c r="F6" s="29" t="s">
        <v>1</v>
      </c>
      <c r="G6" s="12">
        <v>6000</v>
      </c>
      <c r="H6" s="13"/>
      <c r="I6" s="13"/>
      <c r="J6" s="13"/>
      <c r="K6" s="13"/>
      <c r="L6" s="13"/>
      <c r="M6" s="13"/>
      <c r="N6" s="13"/>
    </row>
    <row r="7" spans="1:14" x14ac:dyDescent="0.25">
      <c r="A7" s="10" t="s">
        <v>42</v>
      </c>
      <c r="B7" s="22"/>
      <c r="C7" s="36">
        <f>SUM(C3:C6)</f>
        <v>106.1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13" t="s">
        <v>59</v>
      </c>
      <c r="B8" s="13" t="s">
        <v>60</v>
      </c>
      <c r="C8" s="31">
        <v>60.1</v>
      </c>
      <c r="D8" s="31" t="s">
        <v>80</v>
      </c>
      <c r="E8" s="13" t="s">
        <v>99</v>
      </c>
      <c r="F8" s="29" t="s">
        <v>1</v>
      </c>
      <c r="G8" s="12">
        <v>3000</v>
      </c>
      <c r="H8" s="13"/>
      <c r="I8" s="13"/>
      <c r="J8" s="13"/>
      <c r="K8" s="13"/>
      <c r="L8" s="13"/>
      <c r="M8" s="13"/>
      <c r="N8" s="13"/>
    </row>
    <row r="9" spans="1:14" x14ac:dyDescent="0.25">
      <c r="A9" s="13" t="s">
        <v>61</v>
      </c>
      <c r="B9" s="13">
        <v>1</v>
      </c>
      <c r="C9" s="31">
        <v>7.3</v>
      </c>
      <c r="D9" s="31" t="s">
        <v>8</v>
      </c>
      <c r="E9" s="108" t="s">
        <v>81</v>
      </c>
      <c r="F9" s="29" t="s">
        <v>1</v>
      </c>
      <c r="G9" s="12">
        <v>3000</v>
      </c>
      <c r="H9" s="13"/>
      <c r="I9" s="13"/>
      <c r="J9" s="13"/>
      <c r="K9" s="13"/>
      <c r="L9" s="13"/>
      <c r="M9" s="13"/>
      <c r="N9" s="13"/>
    </row>
    <row r="10" spans="1:14" x14ac:dyDescent="0.25">
      <c r="A10" s="13" t="s">
        <v>61</v>
      </c>
      <c r="B10" s="13">
        <v>1</v>
      </c>
      <c r="C10" s="31">
        <v>17.7</v>
      </c>
      <c r="D10" s="31" t="s">
        <v>8</v>
      </c>
      <c r="E10" s="108" t="s">
        <v>81</v>
      </c>
      <c r="F10" s="29" t="s">
        <v>1</v>
      </c>
      <c r="G10" s="12">
        <v>3000</v>
      </c>
      <c r="H10" s="13"/>
      <c r="I10" s="13"/>
      <c r="J10" s="13"/>
      <c r="K10" s="13"/>
      <c r="L10" s="13"/>
      <c r="M10" s="13"/>
      <c r="N10" s="13"/>
    </row>
    <row r="11" spans="1:14" x14ac:dyDescent="0.25">
      <c r="A11" s="10" t="s">
        <v>42</v>
      </c>
      <c r="B11" s="22"/>
      <c r="C11" s="36">
        <f>C8+C10</f>
        <v>77.8</v>
      </c>
      <c r="D11" s="13"/>
      <c r="E11" s="13"/>
      <c r="F11" s="13"/>
      <c r="G11" s="13"/>
      <c r="H11" s="13"/>
      <c r="I11" s="102"/>
      <c r="J11" s="13"/>
      <c r="K11" s="13"/>
      <c r="L11" s="13"/>
      <c r="M11" s="13"/>
      <c r="N11" s="102"/>
    </row>
    <row r="12" spans="1:14" x14ac:dyDescent="0.25">
      <c r="A12" s="13" t="s">
        <v>22</v>
      </c>
      <c r="B12" s="13">
        <v>1</v>
      </c>
      <c r="C12" s="31">
        <v>158.9</v>
      </c>
      <c r="D12" s="29" t="s">
        <v>23</v>
      </c>
      <c r="E12" s="13"/>
      <c r="F12" s="29" t="s">
        <v>15</v>
      </c>
      <c r="G12" s="12">
        <v>1500</v>
      </c>
      <c r="H12" s="13"/>
      <c r="I12" s="13"/>
      <c r="J12" s="13"/>
      <c r="K12" s="13"/>
      <c r="L12" s="13"/>
      <c r="M12" s="13"/>
      <c r="N12" s="13"/>
    </row>
    <row r="13" spans="1:14" x14ac:dyDescent="0.25">
      <c r="A13" s="10" t="s">
        <v>42</v>
      </c>
      <c r="B13" s="22"/>
      <c r="C13" s="36">
        <f>SUM(C12)</f>
        <v>158.9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8.5" customHeight="1" x14ac:dyDescent="0.25">
      <c r="A14" s="28" t="s">
        <v>24</v>
      </c>
      <c r="B14" s="29">
        <v>1</v>
      </c>
      <c r="C14" s="28">
        <v>17.2</v>
      </c>
      <c r="D14" s="29" t="s">
        <v>25</v>
      </c>
      <c r="E14" s="29"/>
      <c r="F14" s="29" t="s">
        <v>15</v>
      </c>
      <c r="G14" s="12">
        <v>2000</v>
      </c>
      <c r="H14" s="13"/>
      <c r="I14" s="13"/>
      <c r="J14" s="13"/>
      <c r="K14" s="13"/>
      <c r="L14" s="13"/>
      <c r="M14" s="13"/>
      <c r="N14" s="13"/>
    </row>
    <row r="15" spans="1:14" ht="28.5" customHeight="1" x14ac:dyDescent="0.25">
      <c r="A15" s="28" t="s">
        <v>24</v>
      </c>
      <c r="B15" s="29">
        <v>2</v>
      </c>
      <c r="C15" s="28">
        <v>18</v>
      </c>
      <c r="D15" s="29" t="s">
        <v>26</v>
      </c>
      <c r="E15" s="29"/>
      <c r="F15" s="29" t="s">
        <v>1</v>
      </c>
      <c r="G15" s="12">
        <v>5000</v>
      </c>
      <c r="H15" s="13"/>
      <c r="I15" s="13"/>
      <c r="J15" s="13"/>
      <c r="K15" s="13"/>
      <c r="L15" s="13"/>
      <c r="M15" s="13"/>
      <c r="N15" s="13"/>
    </row>
    <row r="16" spans="1:14" x14ac:dyDescent="0.25">
      <c r="A16" s="28" t="s">
        <v>24</v>
      </c>
      <c r="B16" s="29">
        <v>2</v>
      </c>
      <c r="C16" s="28">
        <v>19.600000000000001</v>
      </c>
      <c r="D16" s="29" t="s">
        <v>26</v>
      </c>
      <c r="E16" s="29" t="s">
        <v>82</v>
      </c>
      <c r="F16" s="29" t="s">
        <v>1</v>
      </c>
      <c r="G16" s="12">
        <v>5000</v>
      </c>
      <c r="H16" s="13"/>
      <c r="I16" s="13"/>
      <c r="J16" s="13"/>
      <c r="K16" s="13"/>
      <c r="L16" s="13"/>
      <c r="M16" s="13"/>
      <c r="N16" s="13"/>
    </row>
    <row r="17" spans="1:14" x14ac:dyDescent="0.25">
      <c r="A17" s="10" t="s">
        <v>42</v>
      </c>
      <c r="B17" s="22"/>
      <c r="C17" s="36">
        <f>SUM(C14:C16)</f>
        <v>54.800000000000004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232"/>
      <c r="B18" s="232"/>
      <c r="C18" s="4">
        <f>C7+C11+C13+C17</f>
        <v>397.59999999999997</v>
      </c>
      <c r="D18" s="2"/>
      <c r="E18" s="2"/>
      <c r="F18" s="2"/>
      <c r="G18" s="2"/>
      <c r="H18" s="13"/>
      <c r="I18" s="13"/>
      <c r="J18" s="13"/>
      <c r="K18" s="13"/>
      <c r="L18" s="13"/>
      <c r="M18" s="13"/>
      <c r="N18" s="13"/>
    </row>
    <row r="22" spans="1:14" x14ac:dyDescent="0.25">
      <c r="A22" s="19" t="s">
        <v>39</v>
      </c>
      <c r="B22" s="20" t="s">
        <v>43</v>
      </c>
    </row>
    <row r="23" spans="1:14" x14ac:dyDescent="0.25">
      <c r="A23" s="108">
        <v>10</v>
      </c>
      <c r="B23" s="18">
        <f>C7</f>
        <v>106.1</v>
      </c>
    </row>
    <row r="24" spans="1:14" x14ac:dyDescent="0.25">
      <c r="A24" s="13" t="s">
        <v>105</v>
      </c>
      <c r="B24" s="18">
        <f>C11</f>
        <v>77.8</v>
      </c>
    </row>
    <row r="25" spans="1:14" x14ac:dyDescent="0.25">
      <c r="A25" s="13" t="s">
        <v>106</v>
      </c>
      <c r="B25" s="18">
        <f>C13</f>
        <v>158.9</v>
      </c>
    </row>
    <row r="26" spans="1:14" x14ac:dyDescent="0.25">
      <c r="A26" s="108" t="s">
        <v>24</v>
      </c>
      <c r="B26" s="18">
        <f>C17</f>
        <v>54.800000000000004</v>
      </c>
    </row>
    <row r="27" spans="1:14" x14ac:dyDescent="0.25">
      <c r="A27" s="88" t="s">
        <v>42</v>
      </c>
      <c r="B27" s="89">
        <f>SUM(B23:B26)</f>
        <v>397.59999999999997</v>
      </c>
    </row>
  </sheetData>
  <mergeCells count="2">
    <mergeCell ref="A1:G1"/>
    <mergeCell ref="A18:B18"/>
  </mergeCells>
  <phoneticPr fontId="7" type="noConversion"/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6"/>
  <sheetViews>
    <sheetView workbookViewId="0">
      <selection activeCell="K5" sqref="B4:K5"/>
    </sheetView>
  </sheetViews>
  <sheetFormatPr defaultRowHeight="15" x14ac:dyDescent="0.25"/>
  <cols>
    <col min="1" max="1" width="3.85546875" customWidth="1"/>
    <col min="2" max="2" width="9.140625" style="26"/>
    <col min="3" max="3" width="21" style="26" customWidth="1"/>
    <col min="4" max="5" width="12.140625" style="35" customWidth="1"/>
    <col min="6" max="6" width="15.5703125" style="35" customWidth="1"/>
    <col min="7" max="7" width="30.5703125" style="26" customWidth="1"/>
    <col min="8" max="8" width="17.140625" style="26" customWidth="1"/>
    <col min="9" max="9" width="19.28515625" style="26" customWidth="1"/>
    <col min="10" max="10" width="18.42578125" style="26" customWidth="1"/>
    <col min="11" max="11" width="32.5703125" customWidth="1"/>
  </cols>
  <sheetData>
    <row r="1" spans="1:11" ht="29.25" customHeight="1" x14ac:dyDescent="0.25">
      <c r="B1" s="233" t="s">
        <v>118</v>
      </c>
      <c r="C1" s="233"/>
      <c r="D1" s="233"/>
      <c r="E1" s="233"/>
      <c r="F1" s="233"/>
      <c r="G1" s="233"/>
      <c r="H1" s="233"/>
      <c r="I1" s="233"/>
      <c r="J1" s="233"/>
      <c r="K1" s="211"/>
    </row>
    <row r="2" spans="1:11" ht="42" customHeight="1" x14ac:dyDescent="0.25">
      <c r="A2" s="1"/>
      <c r="B2" s="17" t="s">
        <v>27</v>
      </c>
      <c r="C2" s="17" t="s">
        <v>28</v>
      </c>
      <c r="D2" s="33" t="s">
        <v>29</v>
      </c>
      <c r="E2" s="33" t="s">
        <v>74</v>
      </c>
      <c r="F2" s="33" t="s">
        <v>75</v>
      </c>
      <c r="G2" s="17" t="s">
        <v>30</v>
      </c>
      <c r="H2" s="17" t="s">
        <v>31</v>
      </c>
      <c r="I2" s="17" t="s">
        <v>32</v>
      </c>
      <c r="J2" s="17" t="s">
        <v>33</v>
      </c>
      <c r="K2" s="212" t="s">
        <v>151</v>
      </c>
    </row>
    <row r="3" spans="1:11" ht="23.25" customHeight="1" x14ac:dyDescent="0.25">
      <c r="A3" s="110"/>
      <c r="B3" s="8">
        <v>5</v>
      </c>
      <c r="C3" s="8" t="s">
        <v>7</v>
      </c>
      <c r="D3" s="111">
        <v>0</v>
      </c>
      <c r="E3" s="111"/>
      <c r="F3" s="111"/>
      <c r="G3" s="8"/>
      <c r="H3" s="32"/>
      <c r="I3" s="32"/>
      <c r="J3" s="8"/>
      <c r="K3" s="13"/>
    </row>
    <row r="4" spans="1:11" ht="23.25" customHeight="1" x14ac:dyDescent="0.25">
      <c r="A4" s="110"/>
      <c r="B4" s="225">
        <v>10</v>
      </c>
      <c r="C4" s="225">
        <v>1</v>
      </c>
      <c r="D4" s="226">
        <v>254</v>
      </c>
      <c r="E4" s="226"/>
      <c r="F4" s="226"/>
      <c r="G4" s="225" t="s">
        <v>124</v>
      </c>
      <c r="H4" s="102" t="s">
        <v>66</v>
      </c>
      <c r="I4" s="102" t="s">
        <v>3</v>
      </c>
      <c r="J4" s="227">
        <v>15000</v>
      </c>
      <c r="K4" s="102" t="s">
        <v>191</v>
      </c>
    </row>
    <row r="5" spans="1:11" ht="23.25" customHeight="1" x14ac:dyDescent="0.25">
      <c r="A5" s="110"/>
      <c r="B5" s="227">
        <v>10</v>
      </c>
      <c r="C5" s="228">
        <v>2</v>
      </c>
      <c r="D5" s="229">
        <v>680</v>
      </c>
      <c r="E5" s="229"/>
      <c r="F5" s="230"/>
      <c r="G5" s="225" t="s">
        <v>124</v>
      </c>
      <c r="H5" s="102" t="s">
        <v>66</v>
      </c>
      <c r="I5" s="102" t="s">
        <v>3</v>
      </c>
      <c r="J5" s="227">
        <v>15000</v>
      </c>
      <c r="K5" s="102" t="s">
        <v>192</v>
      </c>
    </row>
    <row r="6" spans="1:11" x14ac:dyDescent="0.25">
      <c r="A6" s="21"/>
      <c r="B6" s="232" t="s">
        <v>4</v>
      </c>
      <c r="C6" s="232"/>
      <c r="D6" s="34">
        <f>SUM(D3:D5)</f>
        <v>934</v>
      </c>
      <c r="E6" s="34"/>
      <c r="F6" s="34"/>
      <c r="G6" s="3"/>
      <c r="H6" s="3"/>
      <c r="I6" s="3"/>
      <c r="J6" s="3"/>
      <c r="K6" s="13"/>
    </row>
  </sheetData>
  <mergeCells count="2">
    <mergeCell ref="B1:J1"/>
    <mergeCell ref="B6:C6"/>
  </mergeCells>
  <phoneticPr fontId="7" type="noConversion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12"/>
  <sheetViews>
    <sheetView workbookViewId="0">
      <selection activeCell="F14" sqref="F14"/>
    </sheetView>
  </sheetViews>
  <sheetFormatPr defaultRowHeight="15" x14ac:dyDescent="0.25"/>
  <cols>
    <col min="1" max="1" width="14.42578125" style="26" customWidth="1"/>
    <col min="2" max="2" width="15.5703125" style="26" customWidth="1"/>
    <col min="3" max="3" width="20.5703125" style="26" customWidth="1"/>
    <col min="4" max="4" width="15.28515625" style="26" customWidth="1"/>
    <col min="5" max="5" width="9.140625" style="26"/>
  </cols>
  <sheetData>
    <row r="1" spans="1:4" ht="27" customHeight="1" x14ac:dyDescent="0.25">
      <c r="A1" s="24" t="s">
        <v>45</v>
      </c>
      <c r="B1" s="24" t="s">
        <v>46</v>
      </c>
      <c r="C1" s="24" t="s">
        <v>52</v>
      </c>
      <c r="D1" s="24" t="s">
        <v>11</v>
      </c>
    </row>
    <row r="2" spans="1:4" x14ac:dyDescent="0.25">
      <c r="A2" s="13" t="s">
        <v>47</v>
      </c>
      <c r="B2" s="13" t="e">
        <f>Сокол!B155</f>
        <v>#REF!</v>
      </c>
      <c r="C2" s="13"/>
      <c r="D2" s="13"/>
    </row>
    <row r="3" spans="1:4" x14ac:dyDescent="0.25">
      <c r="A3" s="13" t="s">
        <v>48</v>
      </c>
      <c r="B3" s="13">
        <f>Химки!B45</f>
        <v>12167.300000000003</v>
      </c>
      <c r="C3" s="13"/>
      <c r="D3" s="13"/>
    </row>
    <row r="4" spans="1:4" x14ac:dyDescent="0.25">
      <c r="A4" s="13" t="s">
        <v>50</v>
      </c>
      <c r="B4" s="13">
        <f>Зеленоград!B27</f>
        <v>397.59999999999997</v>
      </c>
      <c r="C4" s="13"/>
      <c r="D4" s="13"/>
    </row>
    <row r="5" spans="1:4" x14ac:dyDescent="0.25">
      <c r="A5" s="13" t="s">
        <v>49</v>
      </c>
      <c r="B5" s="23">
        <f>Санте!D6</f>
        <v>934</v>
      </c>
      <c r="C5" s="13"/>
      <c r="D5" s="13"/>
    </row>
    <row r="6" spans="1:4" x14ac:dyDescent="0.25">
      <c r="A6" s="13"/>
      <c r="B6" s="13"/>
      <c r="C6" s="13"/>
      <c r="D6" s="13"/>
    </row>
    <row r="7" spans="1:4" x14ac:dyDescent="0.25">
      <c r="A7" s="13"/>
      <c r="B7" s="13"/>
      <c r="C7" s="13"/>
      <c r="D7" s="13"/>
    </row>
    <row r="8" spans="1:4" x14ac:dyDescent="0.25">
      <c r="A8" s="13"/>
      <c r="B8" s="13"/>
      <c r="C8" s="13"/>
      <c r="D8" s="13"/>
    </row>
    <row r="9" spans="1:4" x14ac:dyDescent="0.25">
      <c r="A9" s="13"/>
      <c r="B9" s="13"/>
      <c r="C9" s="13"/>
      <c r="D9" s="13"/>
    </row>
    <row r="10" spans="1:4" x14ac:dyDescent="0.25">
      <c r="A10" s="13"/>
      <c r="B10" s="13"/>
      <c r="C10" s="13"/>
      <c r="D10" s="13"/>
    </row>
    <row r="11" spans="1:4" x14ac:dyDescent="0.25">
      <c r="A11" s="13"/>
      <c r="B11" s="13"/>
      <c r="C11" s="13"/>
      <c r="D11" s="13"/>
    </row>
    <row r="12" spans="1:4" x14ac:dyDescent="0.25">
      <c r="A12" s="9" t="s">
        <v>13</v>
      </c>
      <c r="B12" s="25" t="e">
        <f>B2+B3+B4+B5</f>
        <v>#REF!</v>
      </c>
      <c r="C12" s="13"/>
      <c r="D12" s="13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Сокол</vt:lpstr>
      <vt:lpstr>Химки</vt:lpstr>
      <vt:lpstr>Зеленоград</vt:lpstr>
      <vt:lpstr>Санте</vt:lpstr>
      <vt:lpstr>итого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Клоков</dc:creator>
  <cp:lastModifiedBy>Лукина Любовь Андреевна</cp:lastModifiedBy>
  <cp:lastPrinted>2018-07-09T07:30:50Z</cp:lastPrinted>
  <dcterms:created xsi:type="dcterms:W3CDTF">2012-02-06T15:06:06Z</dcterms:created>
  <dcterms:modified xsi:type="dcterms:W3CDTF">2019-05-06T12:43:50Z</dcterms:modified>
</cp:coreProperties>
</file>